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JBARRUETTO\Desktop\Dropbox\Solvo clases\Excel Fórmulas y Funciones\Alexandra Portocarrero\Funciones de texto\"/>
    </mc:Choice>
  </mc:AlternateContent>
  <bookViews>
    <workbookView xWindow="-120" yWindow="-120" windowWidth="24240" windowHeight="13140" activeTab="8"/>
  </bookViews>
  <sheets>
    <sheet name="Clase 1" sheetId="1" r:id="rId1"/>
    <sheet name="Clase 2" sheetId="2" r:id="rId2"/>
    <sheet name="Clase 3" sheetId="3" r:id="rId3"/>
    <sheet name="Clase 4" sheetId="4" r:id="rId4"/>
    <sheet name="Clase 5" sheetId="5" r:id="rId5"/>
    <sheet name="Clase 6" sheetId="6" r:id="rId6"/>
    <sheet name="Hoja7" sheetId="10" state="hidden" r:id="rId7"/>
    <sheet name="Clase 7" sheetId="7" r:id="rId8"/>
    <sheet name="Clase 8" sheetId="8" r:id="rId9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6" i="8" l="1"/>
  <c r="C25" i="8"/>
  <c r="C24" i="8"/>
  <c r="C23" i="8"/>
  <c r="C10" i="8"/>
  <c r="D10" i="8" s="1"/>
  <c r="C11" i="8"/>
  <c r="D11" i="8"/>
  <c r="C12" i="8"/>
  <c r="D12" i="8" s="1"/>
  <c r="C13" i="8"/>
  <c r="D13" i="8"/>
  <c r="C14" i="8"/>
  <c r="D14" i="8" s="1"/>
  <c r="C15" i="8"/>
  <c r="D15" i="8"/>
  <c r="C16" i="8"/>
  <c r="D16" i="8" s="1"/>
  <c r="C17" i="8"/>
  <c r="D17" i="8"/>
  <c r="D9" i="8"/>
  <c r="C9" i="8"/>
  <c r="C10" i="7"/>
  <c r="C9" i="7"/>
  <c r="B9" i="7"/>
  <c r="D33" i="6"/>
  <c r="D32" i="6"/>
  <c r="D31" i="6"/>
  <c r="C32" i="6"/>
  <c r="C33" i="6"/>
  <c r="C31" i="6"/>
  <c r="E28" i="6"/>
  <c r="D27" i="6"/>
  <c r="E24" i="6"/>
  <c r="D25" i="6"/>
  <c r="E25" i="6"/>
  <c r="D24" i="6"/>
  <c r="C11" i="6"/>
  <c r="C10" i="6"/>
  <c r="C9" i="6"/>
  <c r="C8" i="6"/>
  <c r="C7" i="6"/>
  <c r="C15" i="5"/>
  <c r="D15" i="5"/>
  <c r="E15" i="5"/>
  <c r="C16" i="5"/>
  <c r="D16" i="5"/>
  <c r="E16" i="5"/>
  <c r="C17" i="5"/>
  <c r="D17" i="5"/>
  <c r="E17" i="5"/>
  <c r="C18" i="5"/>
  <c r="D18" i="5"/>
  <c r="E18" i="5"/>
  <c r="C19" i="5"/>
  <c r="D19" i="5"/>
  <c r="E19" i="5"/>
  <c r="C20" i="5"/>
  <c r="D20" i="5"/>
  <c r="E20" i="5"/>
  <c r="C21" i="5"/>
  <c r="D21" i="5"/>
  <c r="E21" i="5"/>
  <c r="C22" i="5"/>
  <c r="D22" i="5"/>
  <c r="E22" i="5"/>
  <c r="E14" i="5"/>
  <c r="D14" i="5"/>
  <c r="C14" i="5"/>
  <c r="E11" i="5"/>
  <c r="D11" i="5"/>
  <c r="C11" i="5"/>
  <c r="C33" i="4"/>
  <c r="C32" i="4"/>
  <c r="C31" i="4"/>
  <c r="C30" i="4"/>
  <c r="C14" i="4"/>
  <c r="D14" i="4"/>
  <c r="C15" i="4"/>
  <c r="D15" i="4"/>
  <c r="C16" i="4"/>
  <c r="D16" i="4"/>
  <c r="C17" i="4"/>
  <c r="D17" i="4"/>
  <c r="C18" i="4"/>
  <c r="D18" i="4"/>
  <c r="C19" i="4"/>
  <c r="D19" i="4"/>
  <c r="C20" i="4"/>
  <c r="D20" i="4"/>
  <c r="C21" i="4"/>
  <c r="D21" i="4"/>
  <c r="C22" i="4"/>
  <c r="D22" i="4"/>
  <c r="D13" i="4"/>
  <c r="C13" i="4"/>
  <c r="D11" i="4"/>
  <c r="D10" i="4"/>
  <c r="C10" i="4"/>
  <c r="C32" i="3"/>
  <c r="C27" i="3"/>
  <c r="C10" i="3"/>
  <c r="E10" i="3" s="1"/>
  <c r="F10" i="3" s="1"/>
  <c r="D10" i="3"/>
  <c r="C11" i="3"/>
  <c r="E11" i="3" s="1"/>
  <c r="F11" i="3" s="1"/>
  <c r="D11" i="3"/>
  <c r="C12" i="3"/>
  <c r="E12" i="3" s="1"/>
  <c r="F12" i="3" s="1"/>
  <c r="D12" i="3"/>
  <c r="C13" i="3"/>
  <c r="E13" i="3" s="1"/>
  <c r="F13" i="3" s="1"/>
  <c r="D13" i="3"/>
  <c r="C14" i="3"/>
  <c r="E14" i="3" s="1"/>
  <c r="F14" i="3" s="1"/>
  <c r="D14" i="3"/>
  <c r="C15" i="3"/>
  <c r="E15" i="3" s="1"/>
  <c r="F15" i="3" s="1"/>
  <c r="D15" i="3"/>
  <c r="C16" i="3"/>
  <c r="E16" i="3" s="1"/>
  <c r="F16" i="3" s="1"/>
  <c r="D16" i="3"/>
  <c r="C17" i="3"/>
  <c r="E17" i="3" s="1"/>
  <c r="F17" i="3" s="1"/>
  <c r="D17" i="3"/>
  <c r="F9" i="3"/>
  <c r="E9" i="3"/>
  <c r="C9" i="3"/>
  <c r="C13" i="2"/>
  <c r="D13" i="2"/>
  <c r="E13" i="2"/>
  <c r="C14" i="2"/>
  <c r="D14" i="2"/>
  <c r="E14" i="2"/>
  <c r="C15" i="2"/>
  <c r="D15" i="2"/>
  <c r="E15" i="2"/>
  <c r="C16" i="2"/>
  <c r="D16" i="2"/>
  <c r="E16" i="2"/>
  <c r="C17" i="2"/>
  <c r="D17" i="2"/>
  <c r="E17" i="2"/>
  <c r="C18" i="2"/>
  <c r="D18" i="2"/>
  <c r="E18" i="2"/>
  <c r="C19" i="2"/>
  <c r="D19" i="2"/>
  <c r="E19" i="2"/>
  <c r="C20" i="2"/>
  <c r="D20" i="2"/>
  <c r="E20" i="2"/>
  <c r="E12" i="2"/>
  <c r="D12" i="2"/>
  <c r="C12" i="2"/>
  <c r="D27" i="1"/>
  <c r="D28" i="1"/>
  <c r="D29" i="1"/>
  <c r="D30" i="1"/>
  <c r="D26" i="1"/>
  <c r="G11" i="1"/>
  <c r="G12" i="1"/>
  <c r="G13" i="1"/>
  <c r="G14" i="1"/>
  <c r="G15" i="1"/>
  <c r="G16" i="1"/>
  <c r="G17" i="1"/>
  <c r="G18" i="1"/>
  <c r="G10" i="1"/>
  <c r="E11" i="1"/>
  <c r="F11" i="1" s="1"/>
  <c r="E12" i="1"/>
  <c r="F12" i="1"/>
  <c r="E13" i="1"/>
  <c r="F13" i="1" s="1"/>
  <c r="E14" i="1"/>
  <c r="F14" i="1"/>
  <c r="E15" i="1"/>
  <c r="F15" i="1" s="1"/>
  <c r="E16" i="1"/>
  <c r="F16" i="1"/>
  <c r="E17" i="1"/>
  <c r="F17" i="1" s="1"/>
  <c r="E18" i="1"/>
  <c r="F18" i="1"/>
  <c r="F10" i="1"/>
  <c r="E10" i="1"/>
  <c r="B1" i="6" l="1"/>
  <c r="E27" i="6"/>
  <c r="E26" i="6"/>
  <c r="B27" i="8" l="1"/>
  <c r="B2" i="4" l="1"/>
  <c r="D36" i="3" l="1"/>
  <c r="D33" i="3"/>
  <c r="B2" i="10" l="1"/>
  <c r="A5" i="10"/>
  <c r="B5" i="10" s="1"/>
  <c r="A4" i="10"/>
  <c r="B4" i="10" s="1"/>
  <c r="B8" i="10"/>
  <c r="B7" i="10"/>
  <c r="B6" i="10"/>
  <c r="A3" i="10"/>
  <c r="B3" i="10" s="1"/>
  <c r="B9" i="10"/>
  <c r="B10" i="10"/>
  <c r="B11" i="10"/>
  <c r="B10" i="7"/>
  <c r="B2" i="7"/>
  <c r="B2" i="5"/>
  <c r="D9" i="3" l="1"/>
  <c r="D31" i="3"/>
  <c r="D28" i="3"/>
</calcChain>
</file>

<file path=xl/sharedStrings.xml><?xml version="1.0" encoding="utf-8"?>
<sst xmlns="http://schemas.openxmlformats.org/spreadsheetml/2006/main" count="259" uniqueCount="183">
  <si>
    <t>Apellidos</t>
  </si>
  <si>
    <t>Nombres</t>
  </si>
  <si>
    <t>VERA</t>
  </si>
  <si>
    <t>ISABEL</t>
  </si>
  <si>
    <t>ROSALES</t>
  </si>
  <si>
    <t>JUANITA</t>
  </si>
  <si>
    <t>PALACIOS</t>
  </si>
  <si>
    <t>PAUL</t>
  </si>
  <si>
    <t>CASTILLEJO</t>
  </si>
  <si>
    <t>LUCIA</t>
  </si>
  <si>
    <t>RUIZ</t>
  </si>
  <si>
    <t>VICTOR</t>
  </si>
  <si>
    <t>AGUIRRE</t>
  </si>
  <si>
    <t>RICARDO</t>
  </si>
  <si>
    <t xml:space="preserve">MORALES </t>
  </si>
  <si>
    <t>JOSE</t>
  </si>
  <si>
    <t xml:space="preserve">CHAFALOTE </t>
  </si>
  <si>
    <t>GUSTO</t>
  </si>
  <si>
    <t>MENDOZA</t>
  </si>
  <si>
    <t>JORGE</t>
  </si>
  <si>
    <t>Nombre Completo</t>
  </si>
  <si>
    <t>Código</t>
  </si>
  <si>
    <t xml:space="preserve">FRASE </t>
  </si>
  <si>
    <t>Valor 1</t>
  </si>
  <si>
    <t>Valor 2</t>
  </si>
  <si>
    <t>Resultado</t>
  </si>
  <si>
    <t>hola</t>
  </si>
  <si>
    <t xml:space="preserve">hola </t>
  </si>
  <si>
    <t>HOLA</t>
  </si>
  <si>
    <t>Hola</t>
  </si>
  <si>
    <t>CONCATENAR Y LARGO</t>
  </si>
  <si>
    <t>IGUAL</t>
  </si>
  <si>
    <t>LARGO</t>
  </si>
  <si>
    <t>Función</t>
  </si>
  <si>
    <t>Sintaxis</t>
  </si>
  <si>
    <t>CONCATENAR</t>
  </si>
  <si>
    <t>=CONCATENAR(Texto1;Texto2;…)</t>
  </si>
  <si>
    <t>=LARGO(texto)</t>
  </si>
  <si>
    <t>255 argumentos máximo</t>
  </si>
  <si>
    <t>1 argumento</t>
  </si>
  <si>
    <t>DERECHA</t>
  </si>
  <si>
    <t>IZQUIERDA</t>
  </si>
  <si>
    <t>2 argumentos</t>
  </si>
  <si>
    <t>ESPACIO</t>
  </si>
  <si>
    <t>=ESPACIO(Texto)</t>
  </si>
  <si>
    <t>latx-111-narj</t>
  </si>
  <si>
    <t>pint-247-blc</t>
  </si>
  <si>
    <t>pint-104-cls</t>
  </si>
  <si>
    <t>pint-102-vrd</t>
  </si>
  <si>
    <t>latx-111-roj</t>
  </si>
  <si>
    <t>pint-101-azl</t>
  </si>
  <si>
    <t>laxt-082-ros</t>
  </si>
  <si>
    <t>Producto</t>
  </si>
  <si>
    <t>esml-221-amr</t>
  </si>
  <si>
    <t>esml-212-roj</t>
  </si>
  <si>
    <t>Color</t>
  </si>
  <si>
    <t>Ejemplo</t>
  </si>
  <si>
    <t>Texto Original</t>
  </si>
  <si>
    <t>Texto usando la función Espacios</t>
  </si>
  <si>
    <t>CASO PRACTICO</t>
  </si>
  <si>
    <t>DERECHA E IZQUIERDA</t>
  </si>
  <si>
    <t>ENCONTRAR</t>
  </si>
  <si>
    <t>HALLAR</t>
  </si>
  <si>
    <t>3 argumentos</t>
  </si>
  <si>
    <t>EXTRAE</t>
  </si>
  <si>
    <t>Lote</t>
  </si>
  <si>
    <t>Verificación</t>
  </si>
  <si>
    <t>Argumento   texto   (obligatorio): Texto    al que   se le   quitarán   los espacios.</t>
  </si>
  <si>
    <t>ISABEL VERA</t>
  </si>
  <si>
    <t>JUANITA ROSALES</t>
  </si>
  <si>
    <t>PAUL PALACIOS</t>
  </si>
  <si>
    <t>LUCIA CASTILLEJO</t>
  </si>
  <si>
    <t>VICTOR RUIZ</t>
  </si>
  <si>
    <t>RICARDO AGUIRRE</t>
  </si>
  <si>
    <t xml:space="preserve">JOSE MORALES </t>
  </si>
  <si>
    <t xml:space="preserve">GUSTO CHAFALOTE </t>
  </si>
  <si>
    <t>JORGE MENDOZA</t>
  </si>
  <si>
    <t>Nombre y Apellidos</t>
  </si>
  <si>
    <t>Se solicita tener la longitud del primer nombre de las personas y la incial de su apellido para imprimir estos nombres en un fotocheck</t>
  </si>
  <si>
    <t>Longitud del nombre y inicial del apellido</t>
  </si>
  <si>
    <t>Nombre a imprimir</t>
  </si>
  <si>
    <t>REEMPLAZAR</t>
  </si>
  <si>
    <t xml:space="preserve">SUSTITUIR </t>
  </si>
  <si>
    <t>REPETIR</t>
  </si>
  <si>
    <t>MAYUSC</t>
  </si>
  <si>
    <t xml:space="preserve">MINUSC </t>
  </si>
  <si>
    <t>NOMPROPIO</t>
  </si>
  <si>
    <t>LIMPIAR</t>
  </si>
  <si>
    <t>VALOR</t>
  </si>
  <si>
    <t>VALOR.NUMERO</t>
  </si>
  <si>
    <t>T</t>
  </si>
  <si>
    <t>TEXTO</t>
  </si>
  <si>
    <t>DECIMAL</t>
  </si>
  <si>
    <t>MONEDA</t>
  </si>
  <si>
    <t>=REEMPLAZAR(texto_original, núm_inicial, núm_de_caracteres, texto_nuevo)</t>
  </si>
  <si>
    <t>4 argumentos</t>
  </si>
  <si>
    <t>=IGUAL(texto1, texto2)</t>
  </si>
  <si>
    <t>=SUSTITUIR(texto, texto_original, texto_nuevo, [núm_de_instancia])</t>
  </si>
  <si>
    <t>=REPETIR(texto, núm_de_veces)</t>
  </si>
  <si>
    <t>=MAYUSC(texto)</t>
  </si>
  <si>
    <t>=MINUSC(texto)</t>
  </si>
  <si>
    <t>=NOMPROPIO(texto)</t>
  </si>
  <si>
    <t>Texto</t>
  </si>
  <si>
    <t>Mayúscula</t>
  </si>
  <si>
    <t>Minúscula</t>
  </si>
  <si>
    <t>Nombre Propio</t>
  </si>
  <si>
    <t>Funciones de texto</t>
  </si>
  <si>
    <t>Isabel vera</t>
  </si>
  <si>
    <t>Juanita rosales</t>
  </si>
  <si>
    <t>Paul palacios</t>
  </si>
  <si>
    <t>Lucia castillejo</t>
  </si>
  <si>
    <t>Victor ruiz</t>
  </si>
  <si>
    <t>Ricardo aguirre</t>
  </si>
  <si>
    <t xml:space="preserve">Jose morales </t>
  </si>
  <si>
    <t xml:space="preserve">Gusto chafalote </t>
  </si>
  <si>
    <t>Jorge mendoza</t>
  </si>
  <si>
    <t>Nombre</t>
  </si>
  <si>
    <t>=T(texto)</t>
  </si>
  <si>
    <t>Valor</t>
  </si>
  <si>
    <t>Funciones de Texto</t>
  </si>
  <si>
    <t>Fórmula</t>
  </si>
  <si>
    <t>Descripción</t>
  </si>
  <si>
    <t>= LIMPIAR(texto)</t>
  </si>
  <si>
    <t>=TEXTO(valor, formato)</t>
  </si>
  <si>
    <t>Moneda con separador de millares y 2 decimales, como 1.234,57 $. Tenga en cuenta que Excel redondea el valor a 2 posiciones decimales.</t>
  </si>
  <si>
    <t>Fecha de hoy en formato DD/MM/AA, por ejemplo, 14/03/12</t>
  </si>
  <si>
    <t>Día de la semana de hoy, por ejemplo, lunes</t>
  </si>
  <si>
    <t>Hora actual, por ejemplo, 13:29</t>
  </si>
  <si>
    <t>Porcentaje, por ejemplo, 28,5 %</t>
  </si>
  <si>
    <t>Fracción, por ejemplo, 4 1/3</t>
  </si>
  <si>
    <t>Fracción, por ejemplo, 1/3. Tenga en cuenta que esto usa la función ESPACIOS para quitar los espacios iniciales de un valor decimal.</t>
  </si>
  <si>
    <t>Especiales (números de teléfono), por ejemplo, (123) 456-7898</t>
  </si>
  <si>
    <t>Agrega ceros a la izquierda (0), por ejemplo, 0001234</t>
  </si>
  <si>
    <t>Personalizada: latitud y longitud</t>
  </si>
  <si>
    <t>=DECIMAL(número, [decimales], [no_separar_millares])</t>
  </si>
  <si>
    <t>tiene formato de texto por eso lo lee como tal</t>
  </si>
  <si>
    <t>=MONEDA(número, [núm_de_decimales])</t>
  </si>
  <si>
    <t>=VALOR(texto)</t>
  </si>
  <si>
    <t>=VALOR.NUMERO(Texto, Separador_decimal, Separador_grupo)</t>
  </si>
  <si>
    <t xml:space="preserve">Hola  </t>
  </si>
  <si>
    <t>SUSTITUIR</t>
  </si>
  <si>
    <t>ORACIÓN</t>
  </si>
  <si>
    <t xml:space="preserve">Con la función sustituir, sustituiremos una cadena de texto dentro de otra, por una nueva cadena. </t>
  </si>
  <si>
    <t>Ejemplo 1</t>
  </si>
  <si>
    <t>Ejemplo 2</t>
  </si>
  <si>
    <t>● JUEGO DE DORMITORIO</t>
  </si>
  <si>
    <t xml:space="preserve">● JUEGO DE DORMITORIO PREMIUN </t>
  </si>
  <si>
    <t>● JUEGO DE DORMITORIO NIÑO/NIÑA</t>
  </si>
  <si>
    <t>● CAMA QUEEN</t>
  </si>
  <si>
    <t xml:space="preserve">● CAMA 2 PLAZAS </t>
  </si>
  <si>
    <t>● CABECERA</t>
  </si>
  <si>
    <t>● VELADOR</t>
  </si>
  <si>
    <t>● COMODA</t>
  </si>
  <si>
    <t>● ROPERO</t>
  </si>
  <si>
    <t>● CUNAS</t>
  </si>
  <si>
    <t>Listado copiado de internet</t>
  </si>
  <si>
    <t>Excel</t>
  </si>
  <si>
    <t xml:space="preserve">Excel </t>
  </si>
  <si>
    <t>10-</t>
  </si>
  <si>
    <t>ENCONTRAR, HALLAR y ESPACIO</t>
  </si>
  <si>
    <t>=ENCONTRAR(texto_buscado, dentro_del_texto, [núm_inicial])</t>
  </si>
  <si>
    <t xml:space="preserve">=HALLAR(texto_buscado, dentro_del_texto, [núm_inicial])
</t>
  </si>
  <si>
    <t>=DERECHA(texto,[núm_de_caracteres])</t>
  </si>
  <si>
    <t>=IZQUIERDA(texto, [núm_de_caracteres])</t>
  </si>
  <si>
    <t>=EXTRAE(texto, posición_inicial, núm_de_caracteres)</t>
  </si>
  <si>
    <t xml:space="preserve">Esta base de datos </t>
  </si>
  <si>
    <t>125.25</t>
  </si>
  <si>
    <t>Ingles</t>
  </si>
  <si>
    <t>español</t>
  </si>
  <si>
    <t>123,456,789.01</t>
  </si>
  <si>
    <t>123.456.789,01</t>
  </si>
  <si>
    <t>123.25</t>
  </si>
  <si>
    <t>123456789,01</t>
  </si>
  <si>
    <t>Dato1</t>
  </si>
  <si>
    <t>Dato2</t>
  </si>
  <si>
    <t>Función Texto</t>
  </si>
  <si>
    <t>Oración</t>
  </si>
  <si>
    <t>Isabel</t>
  </si>
  <si>
    <t xml:space="preserve">La presentación del informe es </t>
  </si>
  <si>
    <t xml:space="preserve">Las Ventas del mes fueron </t>
  </si>
  <si>
    <t>Decimal</t>
  </si>
  <si>
    <t>Moneda</t>
  </si>
  <si>
    <t>VALOR y VALOR.NUMERO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</si>
</sst>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 &quot;S/&quot;\ * #,##0.00_ ;_ &quot;S/&quot;\ * \-#,##0.00_ ;_ &quot;S/&quot;\ * &quot;-&quot;??_ ;_ @_ "/>
    <numFmt numFmtId="165" formatCode="0.0"/>
    <numFmt numFmtId="166" formatCode="&quot;S/&quot;\ #,##0.00"/>
    <numFmt numFmtId="167" formatCode="_ [$S/-280A]\ * #,##0.00_ ;_ [$S/-280A]\ * \-#,##0.00_ ;_ [$S/-280A]\ * &quot;-&quot;??_ ;_ @_ "/>
  </numFmts>
  <fonts count="17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6"/>
      <color theme="4"/>
      <name val="Franklin Gothic Demi Cond"/>
      <family val="2"/>
    </font>
    <font>
      <b/>
      <sz val="16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0"/>
      <name val="Franklin Gothic Demi"/>
      <family val="2"/>
    </font>
    <font>
      <sz val="14"/>
      <color theme="1"/>
      <name val="Calibri"/>
      <family val="2"/>
      <scheme val="minor"/>
    </font>
    <font>
      <b/>
      <sz val="14"/>
      <color rgb="FF393939"/>
      <name val="Calibri"/>
      <family val="2"/>
      <scheme val="minor"/>
    </font>
    <font>
      <sz val="14"/>
      <color rgb="FF2F2F2F"/>
      <name val="Calibri"/>
      <family val="2"/>
      <scheme val="minor"/>
    </font>
    <font>
      <b/>
      <sz val="14"/>
      <color theme="0"/>
      <name val="Franklin Gothic Demi"/>
      <family val="2"/>
    </font>
    <font>
      <sz val="12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name val="Franklin Gothic Demi Cond"/>
      <family val="2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ADADA"/>
        <bgColor indexed="64"/>
      </patternFill>
    </fill>
    <fill>
      <patternFill patternType="solid">
        <fgColor rgb="FFF4F4F4"/>
        <bgColor indexed="64"/>
      </patternFill>
    </fill>
    <fill>
      <patternFill patternType="solid">
        <fgColor theme="4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rgb="FFCCCCCC"/>
      </top>
      <bottom style="medium">
        <color rgb="FFCCCCCC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164" fontId="12" fillId="0" borderId="0" applyFont="0" applyFill="0" applyBorder="0" applyAlignment="0" applyProtection="0"/>
  </cellStyleXfs>
  <cellXfs count="117">
    <xf numFmtId="0" fontId="0" fillId="0" borderId="0" xfId="0"/>
    <xf numFmtId="0" fontId="2" fillId="0" borderId="0" xfId="0" applyFont="1" applyAlignment="1">
      <alignment horizontal="left" vertical="top"/>
    </xf>
    <xf numFmtId="0" fontId="3" fillId="2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quotePrefix="1" applyFont="1" applyFill="1" applyBorder="1" applyAlignment="1">
      <alignment horizontal="center" vertical="center"/>
    </xf>
    <xf numFmtId="1" fontId="0" fillId="0" borderId="2" xfId="0" applyNumberFormat="1" applyBorder="1"/>
    <xf numFmtId="0" fontId="0" fillId="0" borderId="2" xfId="0" applyBorder="1"/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3" borderId="0" xfId="0" quotePrefix="1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4" fillId="3" borderId="0" xfId="0" applyFont="1" applyFill="1" applyBorder="1" applyAlignment="1">
      <alignment horizontal="center" vertical="center"/>
    </xf>
    <xf numFmtId="0" fontId="0" fillId="0" borderId="6" xfId="0" applyBorder="1"/>
    <xf numFmtId="0" fontId="0" fillId="0" borderId="0" xfId="0" applyBorder="1"/>
    <xf numFmtId="0" fontId="0" fillId="0" borderId="0" xfId="0" applyBorder="1" applyAlignment="1">
      <alignment horizontal="left" vertical="center"/>
    </xf>
    <xf numFmtId="0" fontId="6" fillId="0" borderId="1" xfId="0" applyFont="1" applyBorder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4" fillId="3" borderId="0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165" fontId="4" fillId="3" borderId="1" xfId="0" quotePrefix="1" applyNumberFormat="1" applyFont="1" applyFill="1" applyBorder="1" applyAlignment="1">
      <alignment horizontal="center" vertical="center" wrapText="1"/>
    </xf>
    <xf numFmtId="49" fontId="0" fillId="0" borderId="0" xfId="0" applyNumberFormat="1"/>
    <xf numFmtId="0" fontId="7" fillId="4" borderId="9" xfId="0" applyFont="1" applyFill="1" applyBorder="1" applyAlignment="1">
      <alignment horizontal="left" vertical="center" wrapText="1" indent="1"/>
    </xf>
    <xf numFmtId="0" fontId="6" fillId="0" borderId="0" xfId="0" applyFont="1"/>
    <xf numFmtId="0" fontId="8" fillId="5" borderId="9" xfId="0" applyFont="1" applyFill="1" applyBorder="1" applyAlignment="1">
      <alignment horizontal="left" vertical="center" wrapText="1" indent="1"/>
    </xf>
    <xf numFmtId="14" fontId="6" fillId="0" borderId="0" xfId="0" applyNumberFormat="1" applyFont="1"/>
    <xf numFmtId="22" fontId="6" fillId="0" borderId="0" xfId="0" applyNumberFormat="1" applyFont="1"/>
    <xf numFmtId="165" fontId="4" fillId="3" borderId="1" xfId="0" applyNumberFormat="1" applyFont="1" applyFill="1" applyBorder="1" applyAlignment="1">
      <alignment horizontal="right" vertical="center" wrapText="1"/>
    </xf>
    <xf numFmtId="0" fontId="9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0" fillId="6" borderId="0" xfId="0" applyFill="1"/>
    <xf numFmtId="0" fontId="10" fillId="0" borderId="1" xfId="0" applyFont="1" applyBorder="1" applyAlignment="1">
      <alignment vertical="center"/>
    </xf>
    <xf numFmtId="0" fontId="4" fillId="6" borderId="0" xfId="0" applyFont="1" applyFill="1"/>
    <xf numFmtId="166" fontId="0" fillId="0" borderId="0" xfId="0" applyNumberFormat="1"/>
    <xf numFmtId="0" fontId="11" fillId="2" borderId="1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 vertical="center"/>
    </xf>
    <xf numFmtId="0" fontId="4" fillId="0" borderId="1" xfId="0" applyFont="1" applyBorder="1"/>
    <xf numFmtId="0" fontId="2" fillId="0" borderId="0" xfId="0" applyFont="1" applyAlignment="1">
      <alignment vertical="center" wrapText="1"/>
    </xf>
    <xf numFmtId="0" fontId="4" fillId="3" borderId="1" xfId="0" applyFont="1" applyFill="1" applyBorder="1" applyAlignment="1">
      <alignment horizontal="center" vertical="center"/>
    </xf>
    <xf numFmtId="0" fontId="13" fillId="0" borderId="0" xfId="0" applyFont="1" applyAlignment="1">
      <alignment vertical="center" wrapText="1"/>
    </xf>
    <xf numFmtId="4" fontId="11" fillId="2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Border="1"/>
    <xf numFmtId="0" fontId="4" fillId="0" borderId="1" xfId="0" quotePrefix="1" applyNumberFormat="1" applyFont="1" applyBorder="1"/>
    <xf numFmtId="49" fontId="4" fillId="3" borderId="1" xfId="0" quotePrefix="1" applyNumberFormat="1" applyFont="1" applyFill="1" applyBorder="1" applyAlignment="1">
      <alignment horizontal="left" vertical="center" wrapText="1"/>
    </xf>
    <xf numFmtId="0" fontId="4" fillId="0" borderId="0" xfId="0" applyFont="1" applyBorder="1"/>
    <xf numFmtId="4" fontId="4" fillId="0" borderId="1" xfId="0" quotePrefix="1" applyNumberFormat="1" applyFont="1" applyBorder="1"/>
    <xf numFmtId="0" fontId="4" fillId="3" borderId="7" xfId="0" applyFont="1" applyFill="1" applyBorder="1" applyAlignment="1">
      <alignment horizontal="center" vertical="center" wrapText="1"/>
    </xf>
    <xf numFmtId="167" fontId="4" fillId="3" borderId="0" xfId="2" applyNumberFormat="1" applyFont="1" applyFill="1" applyBorder="1" applyAlignment="1">
      <alignment horizontal="center" vertical="center" wrapText="1"/>
    </xf>
    <xf numFmtId="0" fontId="14" fillId="0" borderId="1" xfId="0" applyFont="1" applyBorder="1"/>
    <xf numFmtId="49" fontId="4" fillId="3" borderId="0" xfId="0" quotePrefix="1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2" borderId="3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4" fillId="3" borderId="1" xfId="0" quotePrefix="1" applyFont="1" applyFill="1" applyBorder="1" applyAlignment="1">
      <alignment horizontal="center" vertical="center"/>
    </xf>
    <xf numFmtId="0" fontId="4" fillId="3" borderId="3" xfId="0" quotePrefix="1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/>
    </xf>
    <xf numFmtId="0" fontId="4" fillId="3" borderId="3" xfId="0" quotePrefix="1" applyFont="1" applyFill="1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167" fontId="4" fillId="3" borderId="24" xfId="2" applyNumberFormat="1" applyFont="1" applyFill="1" applyBorder="1" applyAlignment="1">
      <alignment horizontal="center" vertical="center" wrapText="1"/>
    </xf>
    <xf numFmtId="167" fontId="4" fillId="3" borderId="28" xfId="2" applyNumberFormat="1" applyFont="1" applyFill="1" applyBorder="1" applyAlignment="1">
      <alignment horizontal="center" vertical="center" wrapText="1"/>
    </xf>
    <xf numFmtId="0" fontId="4" fillId="3" borderId="24" xfId="0" applyFont="1" applyFill="1" applyBorder="1" applyAlignment="1">
      <alignment horizontal="center" vertical="center" wrapText="1"/>
    </xf>
    <xf numFmtId="0" fontId="4" fillId="3" borderId="28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4" fillId="3" borderId="5" xfId="0" quotePrefix="1" applyFont="1" applyFill="1" applyBorder="1" applyAlignment="1">
      <alignment horizontal="center" vertical="center"/>
    </xf>
    <xf numFmtId="0" fontId="4" fillId="3" borderId="4" xfId="0" quotePrefix="1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 wrapText="1"/>
    </xf>
    <xf numFmtId="0" fontId="4" fillId="3" borderId="30" xfId="0" applyFont="1" applyFill="1" applyBorder="1" applyAlignment="1">
      <alignment horizontal="center" vertical="center" wrapText="1"/>
    </xf>
    <xf numFmtId="0" fontId="4" fillId="3" borderId="25" xfId="0" applyFont="1" applyFill="1" applyBorder="1" applyAlignment="1">
      <alignment horizontal="center" vertical="center" wrapText="1"/>
    </xf>
    <xf numFmtId="0" fontId="4" fillId="3" borderId="26" xfId="0" applyFont="1" applyFill="1" applyBorder="1" applyAlignment="1">
      <alignment horizontal="center" vertical="center" wrapText="1"/>
    </xf>
    <xf numFmtId="0" fontId="4" fillId="3" borderId="27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16" fontId="4" fillId="3" borderId="24" xfId="0" applyNumberFormat="1" applyFont="1" applyFill="1" applyBorder="1" applyAlignment="1">
      <alignment horizontal="center" vertical="center" wrapText="1"/>
    </xf>
    <xf numFmtId="16" fontId="4" fillId="3" borderId="29" xfId="0" applyNumberFormat="1" applyFont="1" applyFill="1" applyBorder="1" applyAlignment="1">
      <alignment horizontal="center" vertical="center" wrapText="1"/>
    </xf>
    <xf numFmtId="0" fontId="4" fillId="3" borderId="29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16" fillId="0" borderId="0" xfId="0" applyFont="1"/>
    <xf numFmtId="0" fontId="14" fillId="0" borderId="0" xfId="0" applyFont="1" applyAlignment="1">
      <alignment horizontal="left" wrapText="1"/>
    </xf>
    <xf numFmtId="0" fontId="14" fillId="0" borderId="0" xfId="0" applyFont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right"/>
    </xf>
  </cellXfs>
  <cellStyles count="3">
    <cellStyle name="Moneda" xfId="2" builtinId="4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547688</xdr:colOff>
      <xdr:row>6</xdr:row>
      <xdr:rowOff>182564</xdr:rowOff>
    </xdr:from>
    <xdr:to>
      <xdr:col>4</xdr:col>
      <xdr:colOff>238125</xdr:colOff>
      <xdr:row>9</xdr:row>
      <xdr:rowOff>134939</xdr:rowOff>
    </xdr:to>
    <xdr:sp macro="" textlink="">
      <xdr:nvSpPr>
        <xdr:cNvPr id="2" name="Diagrama de flujo: proceso 1">
          <a:extLst>
            <a:ext uri="{FF2B5EF4-FFF2-40B4-BE49-F238E27FC236}">
              <a16:creationId xmlns:a16="http://schemas.microsoft.com/office/drawing/2014/main" id="{9ED62D88-CB42-4AAB-8A8B-E4C9D718835C}"/>
            </a:ext>
          </a:extLst>
        </xdr:cNvPr>
        <xdr:cNvSpPr/>
      </xdr:nvSpPr>
      <xdr:spPr>
        <a:xfrm>
          <a:off x="3675063" y="1389064"/>
          <a:ext cx="1016000" cy="603250"/>
        </a:xfrm>
        <a:prstGeom prst="flowChartProcess">
          <a:avLst/>
        </a:prstGeom>
        <a:solidFill>
          <a:schemeClr val="bg1"/>
        </a:solidFill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s-PE" sz="1100"/>
            <a:t>Pint - Pintura</a:t>
          </a:r>
        </a:p>
        <a:p>
          <a:pPr algn="l"/>
          <a:r>
            <a:rPr lang="es-PE" sz="1100"/>
            <a:t>latx</a:t>
          </a:r>
          <a:r>
            <a:rPr lang="es-PE" sz="1100" baseline="0"/>
            <a:t> - Latex</a:t>
          </a:r>
        </a:p>
        <a:p>
          <a:pPr algn="l"/>
          <a:r>
            <a:rPr lang="es-PE" sz="1100" baseline="0"/>
            <a:t>esml - Esmalte</a:t>
          </a:r>
          <a:endParaRPr lang="es-PE" sz="1100"/>
        </a:p>
      </xdr:txBody>
    </xdr:sp>
    <xdr:clientData/>
  </xdr:twoCellAnchor>
  <xdr:twoCellAnchor>
    <xdr:from>
      <xdr:col>4</xdr:col>
      <xdr:colOff>493714</xdr:colOff>
      <xdr:row>7</xdr:row>
      <xdr:rowOff>9527</xdr:rowOff>
    </xdr:from>
    <xdr:to>
      <xdr:col>6</xdr:col>
      <xdr:colOff>301625</xdr:colOff>
      <xdr:row>9</xdr:row>
      <xdr:rowOff>152402</xdr:rowOff>
    </xdr:to>
    <xdr:sp macro="" textlink="">
      <xdr:nvSpPr>
        <xdr:cNvPr id="3" name="Diagrama de flujo: proceso 2">
          <a:extLst>
            <a:ext uri="{FF2B5EF4-FFF2-40B4-BE49-F238E27FC236}">
              <a16:creationId xmlns:a16="http://schemas.microsoft.com/office/drawing/2014/main" id="{E875BDA7-C4BB-4B74-81DB-D97E85B37031}"/>
            </a:ext>
          </a:extLst>
        </xdr:cNvPr>
        <xdr:cNvSpPr/>
      </xdr:nvSpPr>
      <xdr:spPr>
        <a:xfrm>
          <a:off x="4946652" y="1406527"/>
          <a:ext cx="2792411" cy="603250"/>
        </a:xfrm>
        <a:prstGeom prst="flowChartProcess">
          <a:avLst/>
        </a:prstGeom>
        <a:solidFill>
          <a:schemeClr val="bg1"/>
        </a:solidFill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s-PE" sz="1100"/>
            <a:t>Azl</a:t>
          </a:r>
          <a:r>
            <a:rPr lang="es-PE" sz="1100" baseline="0"/>
            <a:t> - azul	Amr - Amarillo	ngr - negro</a:t>
          </a:r>
          <a:endParaRPr lang="es-PE" sz="1100"/>
        </a:p>
        <a:p>
          <a:pPr algn="l"/>
          <a:r>
            <a:rPr lang="es-PE" sz="1100" baseline="0"/>
            <a:t>roj - Rojo	nrj  - naranja	cls - celeste</a:t>
          </a:r>
        </a:p>
        <a:p>
          <a:pPr algn="l"/>
          <a:r>
            <a:rPr lang="es-PE" sz="1100" baseline="0"/>
            <a:t>Vrd - Verde	blc - blanco	ros  - rosado</a:t>
          </a:r>
          <a:endParaRPr lang="es-PE" sz="1100"/>
        </a:p>
      </xdr:txBody>
    </xdr:sp>
    <xdr:clientData/>
  </xdr:twoCellAnchor>
  <xdr:twoCellAnchor>
    <xdr:from>
      <xdr:col>2</xdr:col>
      <xdr:colOff>79375</xdr:colOff>
      <xdr:row>7</xdr:row>
      <xdr:rowOff>0</xdr:rowOff>
    </xdr:from>
    <xdr:to>
      <xdr:col>3</xdr:col>
      <xdr:colOff>301624</xdr:colOff>
      <xdr:row>9</xdr:row>
      <xdr:rowOff>71437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485C6680-0905-4BE0-97AF-84E6987DED04}"/>
            </a:ext>
          </a:extLst>
        </xdr:cNvPr>
        <xdr:cNvSpPr txBox="1"/>
      </xdr:nvSpPr>
      <xdr:spPr>
        <a:xfrm>
          <a:off x="2000250" y="1397000"/>
          <a:ext cx="1428749" cy="531812"/>
        </a:xfrm>
        <a:prstGeom prst="rect">
          <a:avLst/>
        </a:prstGeom>
        <a:ln>
          <a:noFill/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2">
          <a:schemeClr val="accent4"/>
        </a:lnRef>
        <a:fillRef idx="1">
          <a:schemeClr val="lt1"/>
        </a:fillRef>
        <a:effectRef idx="0">
          <a:schemeClr val="accent4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PE" sz="1100">
              <a:latin typeface="Franklin Gothic Book" panose="020B0503020102020204" pitchFamily="34" charset="0"/>
            </a:rPr>
            <a:t>Codificación </a:t>
          </a:r>
          <a:br>
            <a:rPr lang="es-PE" sz="1100">
              <a:latin typeface="Franklin Gothic Book" panose="020B0503020102020204" pitchFamily="34" charset="0"/>
            </a:rPr>
          </a:br>
          <a:r>
            <a:rPr lang="es-PE" sz="1100">
              <a:latin typeface="Franklin Gothic Book" panose="020B0503020102020204" pitchFamily="34" charset="0"/>
            </a:rPr>
            <a:t>producto - lote - color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showGridLines="0" topLeftCell="A16" zoomScale="115" zoomScaleNormal="115" workbookViewId="0">
      <selection activeCell="E28" sqref="E28"/>
    </sheetView>
  </sheetViews>
  <sheetFormatPr baseColWidth="10" defaultRowHeight="15" x14ac:dyDescent="0.25"/>
  <cols>
    <col min="1" max="1" width="3.140625" customWidth="1"/>
    <col min="2" max="2" width="17.7109375" customWidth="1"/>
    <col min="3" max="3" width="17.28515625" customWidth="1"/>
    <col min="4" max="4" width="21.28515625" style="9" customWidth="1"/>
    <col min="5" max="5" width="25.28515625" bestFit="1" customWidth="1"/>
    <col min="6" max="6" width="16.28515625" customWidth="1"/>
    <col min="7" max="7" width="59.28515625" bestFit="1" customWidth="1"/>
  </cols>
  <sheetData>
    <row r="1" spans="2:7" ht="21" x14ac:dyDescent="0.25">
      <c r="B1" s="1" t="s">
        <v>30</v>
      </c>
    </row>
    <row r="2" spans="2:7" ht="21" x14ac:dyDescent="0.35">
      <c r="B2" s="2" t="s">
        <v>33</v>
      </c>
      <c r="C2" s="61" t="s">
        <v>34</v>
      </c>
      <c r="D2" s="62"/>
      <c r="E2" s="62"/>
    </row>
    <row r="3" spans="2:7" ht="19.5" customHeight="1" x14ac:dyDescent="0.35">
      <c r="B3" s="3" t="s">
        <v>35</v>
      </c>
      <c r="C3" s="63" t="s">
        <v>36</v>
      </c>
      <c r="D3" s="63"/>
      <c r="E3" s="63"/>
      <c r="F3" s="112" t="s">
        <v>38</v>
      </c>
    </row>
    <row r="4" spans="2:7" ht="18.75" x14ac:dyDescent="0.3">
      <c r="B4" s="3" t="s">
        <v>32</v>
      </c>
      <c r="C4" s="63" t="s">
        <v>37</v>
      </c>
      <c r="D4" s="63"/>
      <c r="E4" s="63"/>
      <c r="F4" s="28"/>
    </row>
    <row r="5" spans="2:7" ht="18.75" x14ac:dyDescent="0.25">
      <c r="B5" s="13"/>
      <c r="C5" s="11"/>
      <c r="D5" s="11"/>
      <c r="E5" s="11"/>
      <c r="F5" s="9"/>
    </row>
    <row r="6" spans="2:7" x14ac:dyDescent="0.25">
      <c r="B6" s="60" t="s">
        <v>59</v>
      </c>
    </row>
    <row r="7" spans="2:7" x14ac:dyDescent="0.25">
      <c r="B7" s="60"/>
    </row>
    <row r="8" spans="2:7" ht="15" customHeight="1" x14ac:dyDescent="0.25">
      <c r="B8" s="60"/>
    </row>
    <row r="9" spans="2:7" ht="21" x14ac:dyDescent="0.35">
      <c r="B9" s="2" t="s">
        <v>21</v>
      </c>
      <c r="C9" s="2" t="s">
        <v>0</v>
      </c>
      <c r="D9" s="10" t="s">
        <v>1</v>
      </c>
      <c r="E9" s="2" t="s">
        <v>20</v>
      </c>
      <c r="F9" s="2" t="s">
        <v>32</v>
      </c>
      <c r="G9" s="2" t="s">
        <v>22</v>
      </c>
    </row>
    <row r="10" spans="2:7" ht="18.75" x14ac:dyDescent="0.25">
      <c r="B10" s="3">
        <v>1001</v>
      </c>
      <c r="C10" s="3" t="s">
        <v>2</v>
      </c>
      <c r="D10" s="8" t="s">
        <v>3</v>
      </c>
      <c r="E10" s="7" t="str">
        <f>CONCATENATE(D10," ",C10)</f>
        <v>ISABEL VERA</v>
      </c>
      <c r="F10" s="7">
        <f>LEN(E10)</f>
        <v>11</v>
      </c>
      <c r="G10" s="3" t="str">
        <f>"FELICIDADES POR TU INGRESO "&amp;D10&amp;" "&amp;C10</f>
        <v>FELICIDADES POR TU INGRESO ISABEL VERA</v>
      </c>
    </row>
    <row r="11" spans="2:7" ht="18.75" x14ac:dyDescent="0.25">
      <c r="B11" s="3">
        <v>1002</v>
      </c>
      <c r="C11" s="3" t="s">
        <v>4</v>
      </c>
      <c r="D11" s="8" t="s">
        <v>5</v>
      </c>
      <c r="E11" s="8" t="str">
        <f t="shared" ref="E11:E18" si="0">CONCATENATE(D11," ",C11)</f>
        <v>JUANITA ROSALES</v>
      </c>
      <c r="F11" s="8">
        <f t="shared" ref="F11:F18" si="1">LEN(E11)</f>
        <v>15</v>
      </c>
      <c r="G11" s="48" t="str">
        <f t="shared" ref="G11:G18" si="2">"FELICIDADES POR TU INGRESO "&amp;D11&amp;" "&amp;C11</f>
        <v>FELICIDADES POR TU INGRESO JUANITA ROSALES</v>
      </c>
    </row>
    <row r="12" spans="2:7" ht="18.75" x14ac:dyDescent="0.25">
      <c r="B12" s="3">
        <v>1003</v>
      </c>
      <c r="C12" s="3" t="s">
        <v>6</v>
      </c>
      <c r="D12" s="8" t="s">
        <v>7</v>
      </c>
      <c r="E12" s="8" t="str">
        <f t="shared" si="0"/>
        <v>PAUL PALACIOS</v>
      </c>
      <c r="F12" s="8">
        <f t="shared" si="1"/>
        <v>13</v>
      </c>
      <c r="G12" s="48" t="str">
        <f t="shared" si="2"/>
        <v>FELICIDADES POR TU INGRESO PAUL PALACIOS</v>
      </c>
    </row>
    <row r="13" spans="2:7" ht="18.75" x14ac:dyDescent="0.25">
      <c r="B13" s="3">
        <v>1004</v>
      </c>
      <c r="C13" s="3" t="s">
        <v>8</v>
      </c>
      <c r="D13" s="8" t="s">
        <v>9</v>
      </c>
      <c r="E13" s="8" t="str">
        <f t="shared" si="0"/>
        <v>LUCIA CASTILLEJO</v>
      </c>
      <c r="F13" s="8">
        <f t="shared" si="1"/>
        <v>16</v>
      </c>
      <c r="G13" s="48" t="str">
        <f t="shared" si="2"/>
        <v>FELICIDADES POR TU INGRESO LUCIA CASTILLEJO</v>
      </c>
    </row>
    <row r="14" spans="2:7" ht="18.75" x14ac:dyDescent="0.25">
      <c r="B14" s="3">
        <v>1005</v>
      </c>
      <c r="C14" s="3" t="s">
        <v>10</v>
      </c>
      <c r="D14" s="8" t="s">
        <v>11</v>
      </c>
      <c r="E14" s="8" t="str">
        <f t="shared" si="0"/>
        <v>VICTOR RUIZ</v>
      </c>
      <c r="F14" s="8">
        <f t="shared" si="1"/>
        <v>11</v>
      </c>
      <c r="G14" s="48" t="str">
        <f t="shared" si="2"/>
        <v>FELICIDADES POR TU INGRESO VICTOR RUIZ</v>
      </c>
    </row>
    <row r="15" spans="2:7" ht="18.75" x14ac:dyDescent="0.25">
      <c r="B15" s="3">
        <v>1006</v>
      </c>
      <c r="C15" s="3" t="s">
        <v>12</v>
      </c>
      <c r="D15" s="8" t="s">
        <v>13</v>
      </c>
      <c r="E15" s="8" t="str">
        <f t="shared" si="0"/>
        <v>RICARDO AGUIRRE</v>
      </c>
      <c r="F15" s="8">
        <f t="shared" si="1"/>
        <v>15</v>
      </c>
      <c r="G15" s="48" t="str">
        <f t="shared" si="2"/>
        <v>FELICIDADES POR TU INGRESO RICARDO AGUIRRE</v>
      </c>
    </row>
    <row r="16" spans="2:7" ht="18.75" x14ac:dyDescent="0.25">
      <c r="B16" s="3">
        <v>1007</v>
      </c>
      <c r="C16" s="3" t="s">
        <v>14</v>
      </c>
      <c r="D16" s="8" t="s">
        <v>15</v>
      </c>
      <c r="E16" s="8" t="str">
        <f t="shared" si="0"/>
        <v xml:space="preserve">JOSE MORALES </v>
      </c>
      <c r="F16" s="8">
        <f t="shared" si="1"/>
        <v>13</v>
      </c>
      <c r="G16" s="48" t="str">
        <f t="shared" si="2"/>
        <v xml:space="preserve">FELICIDADES POR TU INGRESO JOSE MORALES </v>
      </c>
    </row>
    <row r="17" spans="1:7" ht="18.75" x14ac:dyDescent="0.25">
      <c r="B17" s="3">
        <v>1008</v>
      </c>
      <c r="C17" s="4" t="s">
        <v>16</v>
      </c>
      <c r="D17" s="8" t="s">
        <v>17</v>
      </c>
      <c r="E17" s="8" t="str">
        <f t="shared" si="0"/>
        <v xml:space="preserve">GUSTO CHAFALOTE </v>
      </c>
      <c r="F17" s="8">
        <f t="shared" si="1"/>
        <v>16</v>
      </c>
      <c r="G17" s="48" t="str">
        <f t="shared" si="2"/>
        <v xml:space="preserve">FELICIDADES POR TU INGRESO GUSTO CHAFALOTE </v>
      </c>
    </row>
    <row r="18" spans="1:7" ht="18.75" x14ac:dyDescent="0.25">
      <c r="B18" s="3">
        <v>1009</v>
      </c>
      <c r="C18" s="3" t="s">
        <v>18</v>
      </c>
      <c r="D18" s="8" t="s">
        <v>19</v>
      </c>
      <c r="E18" s="8" t="str">
        <f t="shared" si="0"/>
        <v>JORGE MENDOZA</v>
      </c>
      <c r="F18" s="8">
        <f t="shared" si="1"/>
        <v>13</v>
      </c>
      <c r="G18" s="48" t="str">
        <f t="shared" si="2"/>
        <v>FELICIDADES POR TU INGRESO JORGE MENDOZA</v>
      </c>
    </row>
    <row r="19" spans="1:7" ht="18.75" x14ac:dyDescent="0.25">
      <c r="B19" s="13"/>
      <c r="C19" s="13"/>
      <c r="D19" s="22"/>
      <c r="E19" s="22"/>
      <c r="F19" s="23"/>
      <c r="G19" s="13"/>
    </row>
    <row r="20" spans="1:7" ht="21" x14ac:dyDescent="0.25">
      <c r="B20" s="1" t="s">
        <v>31</v>
      </c>
      <c r="C20" s="1"/>
    </row>
    <row r="21" spans="1:7" ht="15.75" customHeight="1" x14ac:dyDescent="0.25">
      <c r="B21" s="1"/>
      <c r="C21" s="1"/>
    </row>
    <row r="22" spans="1:7" ht="21" x14ac:dyDescent="0.35">
      <c r="B22" s="2" t="s">
        <v>33</v>
      </c>
      <c r="C22" s="61" t="s">
        <v>34</v>
      </c>
      <c r="D22" s="62"/>
      <c r="E22" s="62"/>
    </row>
    <row r="23" spans="1:7" ht="16.5" customHeight="1" x14ac:dyDescent="0.3">
      <c r="B23" s="3" t="s">
        <v>31</v>
      </c>
      <c r="C23" s="63" t="s">
        <v>96</v>
      </c>
      <c r="D23" s="63"/>
      <c r="E23" s="63"/>
      <c r="F23" s="28"/>
    </row>
    <row r="25" spans="1:7" ht="21" x14ac:dyDescent="0.35">
      <c r="B25" s="2" t="s">
        <v>23</v>
      </c>
      <c r="C25" s="2" t="s">
        <v>24</v>
      </c>
      <c r="D25" s="10" t="s">
        <v>25</v>
      </c>
    </row>
    <row r="26" spans="1:7" ht="15" customHeight="1" x14ac:dyDescent="0.25">
      <c r="A26" s="5">
        <v>1</v>
      </c>
      <c r="B26" s="3">
        <v>21</v>
      </c>
      <c r="C26" s="7">
        <v>21</v>
      </c>
      <c r="D26" s="3" t="b">
        <f>EXACT(B26,C26)</f>
        <v>1</v>
      </c>
    </row>
    <row r="27" spans="1:7" ht="15" customHeight="1" x14ac:dyDescent="0.25">
      <c r="A27" s="6">
        <v>2</v>
      </c>
      <c r="B27" s="3">
        <v>22</v>
      </c>
      <c r="C27" s="7">
        <v>23</v>
      </c>
      <c r="D27" s="48" t="b">
        <f t="shared" ref="D27:D30" si="3">EXACT(B27,C27)</f>
        <v>0</v>
      </c>
    </row>
    <row r="28" spans="1:7" ht="18.75" x14ac:dyDescent="0.25">
      <c r="A28" s="6">
        <v>3</v>
      </c>
      <c r="B28" s="3" t="s">
        <v>26</v>
      </c>
      <c r="C28" s="7" t="s">
        <v>26</v>
      </c>
      <c r="D28" s="48" t="b">
        <f t="shared" si="3"/>
        <v>1</v>
      </c>
    </row>
    <row r="29" spans="1:7" ht="18.75" x14ac:dyDescent="0.25">
      <c r="A29" s="6">
        <v>4</v>
      </c>
      <c r="B29" s="3" t="s">
        <v>26</v>
      </c>
      <c r="C29" s="7" t="s">
        <v>27</v>
      </c>
      <c r="D29" s="48" t="b">
        <f t="shared" si="3"/>
        <v>0</v>
      </c>
    </row>
    <row r="30" spans="1:7" ht="18.75" x14ac:dyDescent="0.25">
      <c r="A30" s="6">
        <v>5</v>
      </c>
      <c r="B30" s="3" t="s">
        <v>28</v>
      </c>
      <c r="C30" s="7" t="s">
        <v>29</v>
      </c>
      <c r="D30" s="48" t="b">
        <f t="shared" si="3"/>
        <v>0</v>
      </c>
    </row>
    <row r="32" spans="1:7" ht="15" customHeight="1" x14ac:dyDescent="0.25"/>
    <row r="33" ht="15" customHeight="1" x14ac:dyDescent="0.25"/>
  </sheetData>
  <mergeCells count="6">
    <mergeCell ref="B6:B8"/>
    <mergeCell ref="C22:E22"/>
    <mergeCell ref="C23:E23"/>
    <mergeCell ref="C2:E2"/>
    <mergeCell ref="C3:E3"/>
    <mergeCell ref="C4:E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showGridLines="0" topLeftCell="A7" zoomScale="120" zoomScaleNormal="120" workbookViewId="0">
      <selection activeCell="C12" sqref="C12:E20"/>
    </sheetView>
  </sheetViews>
  <sheetFormatPr baseColWidth="10" defaultRowHeight="15" x14ac:dyDescent="0.25"/>
  <cols>
    <col min="2" max="2" width="23.85546875" customWidth="1"/>
    <col min="3" max="3" width="22.5703125" customWidth="1"/>
    <col min="4" max="4" width="19.85546875" customWidth="1"/>
    <col min="5" max="5" width="25.28515625" bestFit="1" customWidth="1"/>
    <col min="6" max="6" width="19.5703125" customWidth="1"/>
    <col min="7" max="7" width="19" customWidth="1"/>
  </cols>
  <sheetData>
    <row r="1" spans="2:7" ht="21" x14ac:dyDescent="0.25">
      <c r="B1" s="1" t="s">
        <v>60</v>
      </c>
    </row>
    <row r="2" spans="2:7" ht="21" x14ac:dyDescent="0.35">
      <c r="B2" s="2" t="s">
        <v>33</v>
      </c>
      <c r="C2" s="61" t="s">
        <v>34</v>
      </c>
      <c r="D2" s="62"/>
      <c r="E2" s="62"/>
      <c r="F2" s="69"/>
    </row>
    <row r="3" spans="2:7" ht="18.75" x14ac:dyDescent="0.25">
      <c r="B3" s="3" t="s">
        <v>40</v>
      </c>
      <c r="C3" s="70" t="s">
        <v>162</v>
      </c>
      <c r="D3" s="65"/>
      <c r="E3" s="65"/>
      <c r="F3" s="66"/>
      <c r="G3" s="12" t="s">
        <v>42</v>
      </c>
    </row>
    <row r="4" spans="2:7" ht="18.75" x14ac:dyDescent="0.25">
      <c r="B4" s="3" t="s">
        <v>41</v>
      </c>
      <c r="C4" s="70" t="s">
        <v>163</v>
      </c>
      <c r="D4" s="65"/>
      <c r="E4" s="65"/>
      <c r="F4" s="66"/>
      <c r="G4" s="12" t="s">
        <v>42</v>
      </c>
    </row>
    <row r="5" spans="2:7" ht="18.75" x14ac:dyDescent="0.25">
      <c r="B5" s="3" t="s">
        <v>64</v>
      </c>
      <c r="C5" s="64" t="s">
        <v>164</v>
      </c>
      <c r="D5" s="65"/>
      <c r="E5" s="65"/>
      <c r="F5" s="66"/>
      <c r="G5" s="12" t="s">
        <v>63</v>
      </c>
    </row>
    <row r="6" spans="2:7" ht="18.75" x14ac:dyDescent="0.25">
      <c r="B6" s="13"/>
      <c r="C6" s="11"/>
      <c r="D6" s="13"/>
      <c r="E6" s="13"/>
      <c r="F6" s="13"/>
      <c r="G6" s="12"/>
    </row>
    <row r="8" spans="2:7" ht="15" customHeight="1" x14ac:dyDescent="0.25">
      <c r="B8" s="60" t="s">
        <v>59</v>
      </c>
    </row>
    <row r="9" spans="2:7" ht="21" customHeight="1" x14ac:dyDescent="0.25">
      <c r="B9" s="60"/>
      <c r="D9" s="9"/>
    </row>
    <row r="10" spans="2:7" ht="21" x14ac:dyDescent="0.25">
      <c r="B10" s="1"/>
      <c r="D10" s="9"/>
    </row>
    <row r="11" spans="2:7" ht="21" x14ac:dyDescent="0.35">
      <c r="B11" s="2" t="s">
        <v>21</v>
      </c>
      <c r="C11" s="2" t="s">
        <v>52</v>
      </c>
      <c r="D11" s="10" t="s">
        <v>55</v>
      </c>
      <c r="E11" s="10" t="s">
        <v>65</v>
      </c>
    </row>
    <row r="12" spans="2:7" ht="18.75" x14ac:dyDescent="0.25">
      <c r="B12" s="3" t="s">
        <v>50</v>
      </c>
      <c r="C12" s="3" t="str">
        <f>LEFT(B12,4)</f>
        <v>pint</v>
      </c>
      <c r="D12" s="8" t="str">
        <f>RIGHT(B12,3)</f>
        <v>azl</v>
      </c>
      <c r="E12" s="8" t="str">
        <f>MID(B12,6,3)</f>
        <v>101</v>
      </c>
    </row>
    <row r="13" spans="2:7" ht="18.75" x14ac:dyDescent="0.25">
      <c r="B13" s="3" t="s">
        <v>49</v>
      </c>
      <c r="C13" s="48" t="str">
        <f t="shared" ref="C13:C20" si="0">LEFT(B13,4)</f>
        <v>latx</v>
      </c>
      <c r="D13" s="8" t="str">
        <f t="shared" ref="D13:D20" si="1">RIGHT(B13,3)</f>
        <v>roj</v>
      </c>
      <c r="E13" s="8" t="str">
        <f t="shared" ref="E13:E20" si="2">MID(B13,6,3)</f>
        <v>111</v>
      </c>
    </row>
    <row r="14" spans="2:7" ht="18.75" x14ac:dyDescent="0.25">
      <c r="B14" s="3" t="s">
        <v>48</v>
      </c>
      <c r="C14" s="48" t="str">
        <f t="shared" si="0"/>
        <v>pint</v>
      </c>
      <c r="D14" s="8" t="str">
        <f t="shared" si="1"/>
        <v>vrd</v>
      </c>
      <c r="E14" s="8" t="str">
        <f t="shared" si="2"/>
        <v>102</v>
      </c>
    </row>
    <row r="15" spans="2:7" ht="18.75" x14ac:dyDescent="0.25">
      <c r="B15" s="3" t="s">
        <v>53</v>
      </c>
      <c r="C15" s="48" t="str">
        <f t="shared" si="0"/>
        <v>esml</v>
      </c>
      <c r="D15" s="8" t="str">
        <f t="shared" si="1"/>
        <v>amr</v>
      </c>
      <c r="E15" s="8" t="str">
        <f t="shared" si="2"/>
        <v>221</v>
      </c>
    </row>
    <row r="16" spans="2:7" ht="18.75" x14ac:dyDescent="0.25">
      <c r="B16" s="3" t="s">
        <v>45</v>
      </c>
      <c r="C16" s="48" t="str">
        <f t="shared" si="0"/>
        <v>latx</v>
      </c>
      <c r="D16" s="8" t="str">
        <f t="shared" si="1"/>
        <v>arj</v>
      </c>
      <c r="E16" s="8" t="str">
        <f t="shared" si="2"/>
        <v>111</v>
      </c>
    </row>
    <row r="17" spans="1:23" ht="18.75" x14ac:dyDescent="0.25">
      <c r="B17" s="3" t="s">
        <v>51</v>
      </c>
      <c r="C17" s="48" t="str">
        <f t="shared" si="0"/>
        <v>laxt</v>
      </c>
      <c r="D17" s="8" t="str">
        <f t="shared" si="1"/>
        <v>ros</v>
      </c>
      <c r="E17" s="8" t="str">
        <f t="shared" si="2"/>
        <v>082</v>
      </c>
    </row>
    <row r="18" spans="1:23" ht="18.75" x14ac:dyDescent="0.25">
      <c r="B18" s="3" t="s">
        <v>46</v>
      </c>
      <c r="C18" s="48" t="str">
        <f t="shared" si="0"/>
        <v>pint</v>
      </c>
      <c r="D18" s="8" t="str">
        <f t="shared" si="1"/>
        <v>blc</v>
      </c>
      <c r="E18" s="8" t="str">
        <f t="shared" si="2"/>
        <v>247</v>
      </c>
    </row>
    <row r="19" spans="1:23" ht="18.75" x14ac:dyDescent="0.25">
      <c r="B19" s="3" t="s">
        <v>47</v>
      </c>
      <c r="C19" s="48" t="str">
        <f t="shared" si="0"/>
        <v>pint</v>
      </c>
      <c r="D19" s="8" t="str">
        <f t="shared" si="1"/>
        <v>cls</v>
      </c>
      <c r="E19" s="8" t="str">
        <f t="shared" si="2"/>
        <v>104</v>
      </c>
    </row>
    <row r="20" spans="1:23" ht="18.75" x14ac:dyDescent="0.25">
      <c r="B20" s="3" t="s">
        <v>54</v>
      </c>
      <c r="C20" s="48" t="str">
        <f t="shared" si="0"/>
        <v>esml</v>
      </c>
      <c r="D20" s="8" t="str">
        <f t="shared" si="1"/>
        <v>roj</v>
      </c>
      <c r="E20" s="8" t="str">
        <f t="shared" si="2"/>
        <v>212</v>
      </c>
    </row>
    <row r="21" spans="1:23" x14ac:dyDescent="0.25">
      <c r="D21" s="9"/>
    </row>
    <row r="22" spans="1:23" ht="18.75" customHeight="1" x14ac:dyDescent="0.25"/>
    <row r="23" spans="1:23" ht="17.25" customHeight="1" x14ac:dyDescent="0.25">
      <c r="A23" s="14"/>
      <c r="B23" s="67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</row>
    <row r="24" spans="1:23" ht="17.25" customHeight="1" x14ac:dyDescent="0.25">
      <c r="A24" s="15"/>
      <c r="B24" s="68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</row>
    <row r="25" spans="1:23" x14ac:dyDescent="0.25">
      <c r="A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</row>
    <row r="26" spans="1:23" x14ac:dyDescent="0.25">
      <c r="A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</row>
    <row r="27" spans="1:23" ht="12" customHeight="1" x14ac:dyDescent="0.25">
      <c r="A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</row>
    <row r="28" spans="1:23" ht="18.75" customHeight="1" x14ac:dyDescent="0.25">
      <c r="A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</row>
    <row r="29" spans="1:23" ht="20.25" customHeight="1" x14ac:dyDescent="0.25">
      <c r="A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</row>
    <row r="30" spans="1:23" ht="15" customHeight="1" x14ac:dyDescent="0.25">
      <c r="A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</row>
    <row r="31" spans="1:23" x14ac:dyDescent="0.25">
      <c r="A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</row>
    <row r="32" spans="1:23" ht="15" customHeight="1" x14ac:dyDescent="0.25">
      <c r="A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</row>
    <row r="33" spans="1:22" x14ac:dyDescent="0.25">
      <c r="A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</row>
    <row r="34" spans="1:22" x14ac:dyDescent="0.25">
      <c r="A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</row>
    <row r="35" spans="1:22" x14ac:dyDescent="0.25">
      <c r="A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</row>
    <row r="36" spans="1:22" x14ac:dyDescent="0.25">
      <c r="A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</row>
  </sheetData>
  <mergeCells count="6">
    <mergeCell ref="C5:F5"/>
    <mergeCell ref="B8:B9"/>
    <mergeCell ref="B23:B24"/>
    <mergeCell ref="C2:F2"/>
    <mergeCell ref="C3:F3"/>
    <mergeCell ref="C4:F4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6"/>
  <sheetViews>
    <sheetView showGridLines="0" topLeftCell="A19" zoomScale="120" zoomScaleNormal="120" workbookViewId="0">
      <selection activeCell="D33" sqref="D33"/>
    </sheetView>
  </sheetViews>
  <sheetFormatPr baseColWidth="10" defaultRowHeight="15" x14ac:dyDescent="0.25"/>
  <cols>
    <col min="2" max="2" width="28.140625" bestFit="1" customWidth="1"/>
    <col min="3" max="3" width="25.28515625" customWidth="1"/>
    <col min="4" max="4" width="19.140625" customWidth="1"/>
    <col min="5" max="5" width="29.140625" bestFit="1" customWidth="1"/>
    <col min="6" max="6" width="20.140625" customWidth="1"/>
    <col min="7" max="7" width="13" bestFit="1" customWidth="1"/>
  </cols>
  <sheetData>
    <row r="1" spans="2:7" ht="21" x14ac:dyDescent="0.25">
      <c r="B1" s="1" t="s">
        <v>159</v>
      </c>
    </row>
    <row r="2" spans="2:7" ht="21" x14ac:dyDescent="0.35">
      <c r="B2" s="2" t="s">
        <v>33</v>
      </c>
      <c r="C2" s="61" t="s">
        <v>34</v>
      </c>
      <c r="D2" s="62"/>
      <c r="E2" s="62"/>
      <c r="F2" s="69"/>
    </row>
    <row r="3" spans="2:7" ht="18.75" x14ac:dyDescent="0.25">
      <c r="B3" s="3" t="s">
        <v>61</v>
      </c>
      <c r="C3" s="70" t="s">
        <v>160</v>
      </c>
      <c r="D3" s="65"/>
      <c r="E3" s="65"/>
      <c r="F3" s="66"/>
      <c r="G3" s="12" t="s">
        <v>63</v>
      </c>
    </row>
    <row r="4" spans="2:7" ht="18.75" x14ac:dyDescent="0.25">
      <c r="B4" s="3" t="s">
        <v>62</v>
      </c>
      <c r="C4" s="64" t="s">
        <v>161</v>
      </c>
      <c r="D4" s="65"/>
      <c r="E4" s="65"/>
      <c r="F4" s="66"/>
      <c r="G4" s="12" t="s">
        <v>63</v>
      </c>
    </row>
    <row r="6" spans="2:7" x14ac:dyDescent="0.25">
      <c r="B6" s="60" t="s">
        <v>59</v>
      </c>
      <c r="C6" s="113" t="s">
        <v>78</v>
      </c>
      <c r="D6" s="113"/>
      <c r="E6" s="113"/>
      <c r="F6" s="113"/>
    </row>
    <row r="7" spans="2:7" x14ac:dyDescent="0.25">
      <c r="B7" s="60"/>
      <c r="C7" s="113"/>
      <c r="D7" s="113"/>
      <c r="E7" s="113"/>
      <c r="F7" s="113"/>
    </row>
    <row r="8" spans="2:7" ht="42" x14ac:dyDescent="0.25">
      <c r="B8" s="10" t="s">
        <v>77</v>
      </c>
      <c r="C8" s="10" t="s">
        <v>61</v>
      </c>
      <c r="D8" s="10" t="s">
        <v>62</v>
      </c>
      <c r="E8" s="18" t="s">
        <v>79</v>
      </c>
      <c r="F8" s="18" t="s">
        <v>80</v>
      </c>
    </row>
    <row r="9" spans="2:7" ht="18.75" x14ac:dyDescent="0.3">
      <c r="B9" s="8" t="s">
        <v>68</v>
      </c>
      <c r="C9" s="17">
        <f>FIND(" ",B9)</f>
        <v>7</v>
      </c>
      <c r="D9" s="17">
        <f>SEARCH(" ",B9)</f>
        <v>7</v>
      </c>
      <c r="E9" s="17">
        <f>C9+1</f>
        <v>8</v>
      </c>
      <c r="F9" s="8" t="str">
        <f>LEFT(B9,E9)</f>
        <v>ISABEL V</v>
      </c>
    </row>
    <row r="10" spans="2:7" ht="18.75" x14ac:dyDescent="0.3">
      <c r="B10" s="8" t="s">
        <v>69</v>
      </c>
      <c r="C10" s="17">
        <f t="shared" ref="C10:C17" si="0">FIND(" ",B10)</f>
        <v>8</v>
      </c>
      <c r="D10" s="17">
        <f t="shared" ref="D10:D17" si="1">SEARCH(" ",B10)</f>
        <v>8</v>
      </c>
      <c r="E10" s="17">
        <f t="shared" ref="E10:E17" si="2">C10+1</f>
        <v>9</v>
      </c>
      <c r="F10" s="8" t="str">
        <f t="shared" ref="F10:F17" si="3">LEFT(B10,E10)</f>
        <v>JUANITA R</v>
      </c>
    </row>
    <row r="11" spans="2:7" ht="18.75" x14ac:dyDescent="0.3">
      <c r="B11" s="8" t="s">
        <v>70</v>
      </c>
      <c r="C11" s="17">
        <f t="shared" si="0"/>
        <v>5</v>
      </c>
      <c r="D11" s="17">
        <f t="shared" si="1"/>
        <v>5</v>
      </c>
      <c r="E11" s="17">
        <f t="shared" si="2"/>
        <v>6</v>
      </c>
      <c r="F11" s="8" t="str">
        <f t="shared" si="3"/>
        <v>PAUL P</v>
      </c>
    </row>
    <row r="12" spans="2:7" ht="18.75" x14ac:dyDescent="0.3">
      <c r="B12" s="8" t="s">
        <v>71</v>
      </c>
      <c r="C12" s="17">
        <f t="shared" si="0"/>
        <v>6</v>
      </c>
      <c r="D12" s="17">
        <f t="shared" si="1"/>
        <v>6</v>
      </c>
      <c r="E12" s="17">
        <f t="shared" si="2"/>
        <v>7</v>
      </c>
      <c r="F12" s="8" t="str">
        <f t="shared" si="3"/>
        <v>LUCIA C</v>
      </c>
    </row>
    <row r="13" spans="2:7" ht="18.75" x14ac:dyDescent="0.3">
      <c r="B13" s="8" t="s">
        <v>72</v>
      </c>
      <c r="C13" s="17">
        <f t="shared" si="0"/>
        <v>7</v>
      </c>
      <c r="D13" s="17">
        <f t="shared" si="1"/>
        <v>7</v>
      </c>
      <c r="E13" s="17">
        <f t="shared" si="2"/>
        <v>8</v>
      </c>
      <c r="F13" s="8" t="str">
        <f t="shared" si="3"/>
        <v>VICTOR R</v>
      </c>
    </row>
    <row r="14" spans="2:7" ht="18.75" x14ac:dyDescent="0.3">
      <c r="B14" s="8" t="s">
        <v>73</v>
      </c>
      <c r="C14" s="17">
        <f t="shared" si="0"/>
        <v>8</v>
      </c>
      <c r="D14" s="17">
        <f t="shared" si="1"/>
        <v>8</v>
      </c>
      <c r="E14" s="17">
        <f t="shared" si="2"/>
        <v>9</v>
      </c>
      <c r="F14" s="8" t="str">
        <f t="shared" si="3"/>
        <v>RICARDO A</v>
      </c>
    </row>
    <row r="15" spans="2:7" ht="18.75" x14ac:dyDescent="0.3">
      <c r="B15" s="8" t="s">
        <v>74</v>
      </c>
      <c r="C15" s="17">
        <f t="shared" si="0"/>
        <v>5</v>
      </c>
      <c r="D15" s="17">
        <f t="shared" si="1"/>
        <v>5</v>
      </c>
      <c r="E15" s="17">
        <f t="shared" si="2"/>
        <v>6</v>
      </c>
      <c r="F15" s="8" t="str">
        <f t="shared" si="3"/>
        <v>JOSE M</v>
      </c>
    </row>
    <row r="16" spans="2:7" ht="18.75" x14ac:dyDescent="0.3">
      <c r="B16" s="8" t="s">
        <v>75</v>
      </c>
      <c r="C16" s="17">
        <f t="shared" si="0"/>
        <v>6</v>
      </c>
      <c r="D16" s="17">
        <f t="shared" si="1"/>
        <v>6</v>
      </c>
      <c r="E16" s="17">
        <f t="shared" si="2"/>
        <v>7</v>
      </c>
      <c r="F16" s="8" t="str">
        <f t="shared" si="3"/>
        <v>GUSTO C</v>
      </c>
    </row>
    <row r="17" spans="2:6" ht="18.75" x14ac:dyDescent="0.3">
      <c r="B17" s="8" t="s">
        <v>76</v>
      </c>
      <c r="C17" s="17">
        <f t="shared" si="0"/>
        <v>6</v>
      </c>
      <c r="D17" s="17">
        <f t="shared" si="1"/>
        <v>6</v>
      </c>
      <c r="E17" s="17">
        <f t="shared" si="2"/>
        <v>7</v>
      </c>
      <c r="F17" s="8" t="str">
        <f t="shared" si="3"/>
        <v>JORGE M</v>
      </c>
    </row>
    <row r="20" spans="2:6" ht="21" x14ac:dyDescent="0.25">
      <c r="B20" s="1" t="s">
        <v>43</v>
      </c>
    </row>
    <row r="21" spans="2:6" ht="21" x14ac:dyDescent="0.35">
      <c r="B21" s="2" t="s">
        <v>33</v>
      </c>
      <c r="C21" s="61" t="s">
        <v>34</v>
      </c>
      <c r="D21" s="62"/>
      <c r="E21" s="62"/>
      <c r="F21" s="15"/>
    </row>
    <row r="22" spans="2:6" ht="18.75" x14ac:dyDescent="0.25">
      <c r="B22" s="3" t="s">
        <v>43</v>
      </c>
      <c r="C22" s="63" t="s">
        <v>44</v>
      </c>
      <c r="D22" s="63"/>
      <c r="E22" s="63"/>
      <c r="F22" s="16" t="s">
        <v>39</v>
      </c>
    </row>
    <row r="23" spans="2:6" ht="18.75" x14ac:dyDescent="0.25">
      <c r="B23" s="13"/>
      <c r="C23" s="11"/>
      <c r="D23" s="11"/>
      <c r="E23" s="11"/>
      <c r="F23" s="16"/>
    </row>
    <row r="24" spans="2:6" x14ac:dyDescent="0.25">
      <c r="B24" s="68" t="s">
        <v>59</v>
      </c>
      <c r="C24" s="15"/>
      <c r="D24" s="15"/>
      <c r="E24" s="15"/>
      <c r="F24" s="15"/>
    </row>
    <row r="25" spans="2:6" x14ac:dyDescent="0.25">
      <c r="B25" s="68"/>
      <c r="C25" s="15"/>
      <c r="D25" s="15"/>
      <c r="E25" s="15"/>
      <c r="F25" s="15"/>
    </row>
    <row r="26" spans="2:6" ht="21.75" thickBot="1" x14ac:dyDescent="0.3">
      <c r="B26" s="38" t="s">
        <v>56</v>
      </c>
      <c r="C26" s="39" t="s">
        <v>33</v>
      </c>
      <c r="D26" s="39" t="s">
        <v>66</v>
      </c>
      <c r="E26" s="15"/>
      <c r="F26" s="15"/>
    </row>
    <row r="27" spans="2:6" x14ac:dyDescent="0.25">
      <c r="B27" s="76" t="s">
        <v>67</v>
      </c>
      <c r="C27" s="79" t="str">
        <f>TRIM(B27)</f>
        <v>Argumento texto (obligatorio): Texto al que se le quitarán los espacios.</v>
      </c>
      <c r="D27" s="35" t="s">
        <v>57</v>
      </c>
      <c r="E27" s="15"/>
      <c r="F27" s="15"/>
    </row>
    <row r="28" spans="2:6" x14ac:dyDescent="0.25">
      <c r="B28" s="77"/>
      <c r="C28" s="80"/>
      <c r="D28" s="36">
        <f>LEN(B27)</f>
        <v>85</v>
      </c>
      <c r="E28" s="15"/>
      <c r="F28" s="15"/>
    </row>
    <row r="29" spans="2:6" x14ac:dyDescent="0.25">
      <c r="B29" s="77"/>
      <c r="C29" s="80"/>
      <c r="D29" s="71" t="s">
        <v>58</v>
      </c>
      <c r="E29" s="15"/>
      <c r="F29" s="15"/>
    </row>
    <row r="30" spans="2:6" x14ac:dyDescent="0.25">
      <c r="B30" s="77"/>
      <c r="C30" s="80"/>
      <c r="D30" s="71"/>
      <c r="E30" s="15"/>
      <c r="F30" s="15"/>
    </row>
    <row r="31" spans="2:6" ht="15.75" thickBot="1" x14ac:dyDescent="0.3">
      <c r="B31" s="78"/>
      <c r="C31" s="81"/>
      <c r="D31" s="37">
        <f>LEN(C27)</f>
        <v>72</v>
      </c>
      <c r="E31" s="15"/>
      <c r="F31" s="15"/>
    </row>
    <row r="32" spans="2:6" x14ac:dyDescent="0.25">
      <c r="B32" s="72" t="s">
        <v>139</v>
      </c>
      <c r="C32" s="79" t="str">
        <f>TRIM(B32)</f>
        <v>Hola</v>
      </c>
      <c r="D32" s="35" t="s">
        <v>57</v>
      </c>
    </row>
    <row r="33" spans="2:4" x14ac:dyDescent="0.25">
      <c r="B33" s="73"/>
      <c r="C33" s="80"/>
      <c r="D33" s="36">
        <f>LEN(B32)</f>
        <v>6</v>
      </c>
    </row>
    <row r="34" spans="2:4" x14ac:dyDescent="0.25">
      <c r="B34" s="73"/>
      <c r="C34" s="80"/>
      <c r="D34" s="71" t="s">
        <v>58</v>
      </c>
    </row>
    <row r="35" spans="2:4" x14ac:dyDescent="0.25">
      <c r="B35" s="73"/>
      <c r="C35" s="80"/>
      <c r="D35" s="71"/>
    </row>
    <row r="36" spans="2:4" ht="15.75" thickBot="1" x14ac:dyDescent="0.3">
      <c r="B36" s="74"/>
      <c r="C36" s="81"/>
      <c r="D36" s="37">
        <f>LEN(C32)</f>
        <v>4</v>
      </c>
    </row>
  </sheetData>
  <mergeCells count="14">
    <mergeCell ref="D34:D35"/>
    <mergeCell ref="B32:B36"/>
    <mergeCell ref="C32:C36"/>
    <mergeCell ref="C2:F2"/>
    <mergeCell ref="C3:F3"/>
    <mergeCell ref="C4:F4"/>
    <mergeCell ref="B6:B7"/>
    <mergeCell ref="B27:B31"/>
    <mergeCell ref="C21:E21"/>
    <mergeCell ref="C22:E22"/>
    <mergeCell ref="B24:B25"/>
    <mergeCell ref="C27:C31"/>
    <mergeCell ref="D29:D30"/>
    <mergeCell ref="C6:F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3"/>
  <sheetViews>
    <sheetView showGridLines="0" topLeftCell="A22" zoomScale="120" zoomScaleNormal="120" workbookViewId="0">
      <selection activeCell="C34" sqref="C34"/>
    </sheetView>
  </sheetViews>
  <sheetFormatPr baseColWidth="10" defaultRowHeight="15" x14ac:dyDescent="0.25"/>
  <cols>
    <col min="2" max="2" width="40.28515625" customWidth="1"/>
    <col min="3" max="3" width="38.140625" customWidth="1"/>
    <col min="4" max="4" width="48" customWidth="1"/>
  </cols>
  <sheetData>
    <row r="2" spans="1:5" ht="21" x14ac:dyDescent="0.25">
      <c r="B2" s="1" t="str">
        <f>B4&amp;" y "&amp;B5</f>
        <v xml:space="preserve">REEMPLAZAR y SUSTITUIR </v>
      </c>
    </row>
    <row r="3" spans="1:5" ht="21" x14ac:dyDescent="0.35">
      <c r="B3" s="2" t="s">
        <v>33</v>
      </c>
      <c r="C3" s="61" t="s">
        <v>34</v>
      </c>
      <c r="D3" s="62"/>
    </row>
    <row r="4" spans="1:5" ht="18.75" x14ac:dyDescent="0.25">
      <c r="B4" s="3" t="s">
        <v>81</v>
      </c>
      <c r="C4" s="63" t="s">
        <v>94</v>
      </c>
      <c r="D4" s="86"/>
      <c r="E4" s="12" t="s">
        <v>95</v>
      </c>
    </row>
    <row r="5" spans="1:5" ht="18.75" x14ac:dyDescent="0.25">
      <c r="B5" s="3" t="s">
        <v>82</v>
      </c>
      <c r="C5" s="63" t="s">
        <v>97</v>
      </c>
      <c r="D5" s="86"/>
      <c r="E5" s="12" t="s">
        <v>95</v>
      </c>
    </row>
    <row r="7" spans="1:5" ht="21" customHeight="1" x14ac:dyDescent="0.25">
      <c r="B7" s="60" t="s">
        <v>59</v>
      </c>
    </row>
    <row r="8" spans="1:5" ht="21" customHeight="1" x14ac:dyDescent="0.25">
      <c r="B8" s="60"/>
    </row>
    <row r="9" spans="1:5" ht="19.5" x14ac:dyDescent="0.35">
      <c r="A9" s="83" t="s">
        <v>143</v>
      </c>
      <c r="B9" s="33" t="s">
        <v>141</v>
      </c>
      <c r="C9" s="33" t="s">
        <v>81</v>
      </c>
      <c r="D9" s="34" t="s">
        <v>140</v>
      </c>
    </row>
    <row r="10" spans="1:5" ht="45" customHeight="1" x14ac:dyDescent="0.25">
      <c r="A10" s="83"/>
      <c r="B10" s="84" t="s">
        <v>142</v>
      </c>
      <c r="C10" s="84" t="str">
        <f>REPLACE(B10,16,9,"Reemplazar")</f>
        <v xml:space="preserve">Con la función Reemplazar, sustituiremos una cadena de texto dentro de otra, por una nueva cadena. </v>
      </c>
      <c r="D10" s="19" t="str">
        <f>SUBSTITUTE(B10,"sustituir","reemplazar",1)</f>
        <v xml:space="preserve">Con la función reemplazar, sustituiremos una cadena de texto dentro de otra, por una nueva cadena. </v>
      </c>
    </row>
    <row r="11" spans="1:5" ht="44.25" customHeight="1" x14ac:dyDescent="0.25">
      <c r="A11" s="83"/>
      <c r="B11" s="85"/>
      <c r="C11" s="85"/>
      <c r="D11" s="19" t="str">
        <f>SUBSTITUTE(B10,"sustituir","reemplazar",2)</f>
        <v xml:space="preserve">Con la función sustituir, reemplazaremos una cadena de texto dentro de otra, por una nueva cadena. </v>
      </c>
    </row>
    <row r="12" spans="1:5" ht="18.75" x14ac:dyDescent="0.3">
      <c r="B12" s="42" t="s">
        <v>155</v>
      </c>
      <c r="C12" s="40"/>
      <c r="D12" s="40"/>
    </row>
    <row r="13" spans="1:5" ht="15.75" x14ac:dyDescent="0.25">
      <c r="A13" s="82" t="s">
        <v>144</v>
      </c>
      <c r="B13" s="41" t="s">
        <v>145</v>
      </c>
      <c r="C13" s="41" t="str">
        <f>REPLACE(B13,1,2,"")</f>
        <v>JUEGO DE DORMITORIO</v>
      </c>
      <c r="D13" s="41" t="str">
        <f>SUBSTITUTE(B13,"● ","")</f>
        <v>JUEGO DE DORMITORIO</v>
      </c>
    </row>
    <row r="14" spans="1:5" ht="15.75" x14ac:dyDescent="0.25">
      <c r="A14" s="82"/>
      <c r="B14" s="41" t="s">
        <v>146</v>
      </c>
      <c r="C14" s="41" t="str">
        <f t="shared" ref="C14:C22" si="0">REPLACE(B14,1,2,"")</f>
        <v xml:space="preserve">JUEGO DE DORMITORIO PREMIUN </v>
      </c>
      <c r="D14" s="41" t="str">
        <f t="shared" ref="D14:D22" si="1">SUBSTITUTE(B14,"● ","")</f>
        <v xml:space="preserve">JUEGO DE DORMITORIO PREMIUN </v>
      </c>
    </row>
    <row r="15" spans="1:5" ht="15.75" x14ac:dyDescent="0.25">
      <c r="A15" s="82"/>
      <c r="B15" s="41" t="s">
        <v>147</v>
      </c>
      <c r="C15" s="41" t="str">
        <f t="shared" si="0"/>
        <v>JUEGO DE DORMITORIO NIÑO/NIÑA</v>
      </c>
      <c r="D15" s="41" t="str">
        <f t="shared" si="1"/>
        <v>JUEGO DE DORMITORIO NIÑO/NIÑA</v>
      </c>
    </row>
    <row r="16" spans="1:5" ht="15.75" x14ac:dyDescent="0.25">
      <c r="A16" s="82"/>
      <c r="B16" s="41" t="s">
        <v>148</v>
      </c>
      <c r="C16" s="41" t="str">
        <f t="shared" si="0"/>
        <v>CAMA QUEEN</v>
      </c>
      <c r="D16" s="41" t="str">
        <f t="shared" si="1"/>
        <v>CAMA QUEEN</v>
      </c>
    </row>
    <row r="17" spans="1:5" ht="15.75" x14ac:dyDescent="0.25">
      <c r="A17" s="82"/>
      <c r="B17" s="41" t="s">
        <v>149</v>
      </c>
      <c r="C17" s="41" t="str">
        <f t="shared" si="0"/>
        <v xml:space="preserve">CAMA 2 PLAZAS </v>
      </c>
      <c r="D17" s="41" t="str">
        <f t="shared" si="1"/>
        <v xml:space="preserve">CAMA 2 PLAZAS </v>
      </c>
    </row>
    <row r="18" spans="1:5" ht="15.75" x14ac:dyDescent="0.25">
      <c r="A18" s="82"/>
      <c r="B18" s="41" t="s">
        <v>150</v>
      </c>
      <c r="C18" s="41" t="str">
        <f t="shared" si="0"/>
        <v>CABECERA</v>
      </c>
      <c r="D18" s="41" t="str">
        <f t="shared" si="1"/>
        <v>CABECERA</v>
      </c>
    </row>
    <row r="19" spans="1:5" ht="15.75" x14ac:dyDescent="0.25">
      <c r="A19" s="82"/>
      <c r="B19" s="41" t="s">
        <v>151</v>
      </c>
      <c r="C19" s="41" t="str">
        <f t="shared" si="0"/>
        <v>VELADOR</v>
      </c>
      <c r="D19" s="41" t="str">
        <f t="shared" si="1"/>
        <v>VELADOR</v>
      </c>
    </row>
    <row r="20" spans="1:5" ht="15.75" x14ac:dyDescent="0.25">
      <c r="B20" s="41" t="s">
        <v>152</v>
      </c>
      <c r="C20" s="41" t="str">
        <f t="shared" si="0"/>
        <v>COMODA</v>
      </c>
      <c r="D20" s="41" t="str">
        <f t="shared" si="1"/>
        <v>COMODA</v>
      </c>
    </row>
    <row r="21" spans="1:5" ht="15.75" x14ac:dyDescent="0.25">
      <c r="B21" s="41" t="s">
        <v>153</v>
      </c>
      <c r="C21" s="41" t="str">
        <f t="shared" si="0"/>
        <v>ROPERO</v>
      </c>
      <c r="D21" s="41" t="str">
        <f t="shared" si="1"/>
        <v>ROPERO</v>
      </c>
    </row>
    <row r="22" spans="1:5" ht="15.75" x14ac:dyDescent="0.25">
      <c r="B22" s="41" t="s">
        <v>154</v>
      </c>
      <c r="C22" s="41" t="str">
        <f t="shared" si="0"/>
        <v>CUNAS</v>
      </c>
      <c r="D22" s="41" t="str">
        <f t="shared" si="1"/>
        <v>CUNAS</v>
      </c>
    </row>
    <row r="24" spans="1:5" ht="21" x14ac:dyDescent="0.25">
      <c r="B24" s="1" t="s">
        <v>83</v>
      </c>
    </row>
    <row r="25" spans="1:5" ht="21" x14ac:dyDescent="0.35">
      <c r="B25" s="2" t="s">
        <v>33</v>
      </c>
      <c r="C25" s="61" t="s">
        <v>34</v>
      </c>
      <c r="D25" s="62"/>
    </row>
    <row r="26" spans="1:5" ht="18.75" x14ac:dyDescent="0.25">
      <c r="B26" s="3" t="s">
        <v>83</v>
      </c>
      <c r="C26" s="63" t="s">
        <v>98</v>
      </c>
      <c r="D26" s="86"/>
      <c r="E26" s="12" t="s">
        <v>42</v>
      </c>
    </row>
    <row r="29" spans="1:5" ht="21" x14ac:dyDescent="0.25">
      <c r="B29" s="10" t="s">
        <v>23</v>
      </c>
      <c r="C29" s="10" t="s">
        <v>25</v>
      </c>
    </row>
    <row r="30" spans="1:5" ht="18.75" x14ac:dyDescent="0.25">
      <c r="B30" s="3">
        <v>105</v>
      </c>
      <c r="C30" s="3" t="str">
        <f>REPT(B30,4)</f>
        <v>105105105105</v>
      </c>
    </row>
    <row r="31" spans="1:5" ht="18.75" x14ac:dyDescent="0.25">
      <c r="B31" s="3" t="s">
        <v>156</v>
      </c>
      <c r="C31" s="3" t="str">
        <f>REPT(B31,4)</f>
        <v>ExcelExcelExcelExcel</v>
      </c>
    </row>
    <row r="32" spans="1:5" ht="18.75" x14ac:dyDescent="0.25">
      <c r="B32" s="3" t="s">
        <v>157</v>
      </c>
      <c r="C32" s="3" t="str">
        <f>REPT(B32,5)</f>
        <v xml:space="preserve">Excel Excel Excel Excel Excel </v>
      </c>
    </row>
    <row r="33" spans="2:3" ht="18.75" x14ac:dyDescent="0.25">
      <c r="B33" s="3" t="s">
        <v>158</v>
      </c>
      <c r="C33" s="3" t="str">
        <f>REPT(B33,5)</f>
        <v>10-10-10-10-10-</v>
      </c>
    </row>
  </sheetData>
  <mergeCells count="10">
    <mergeCell ref="C3:D3"/>
    <mergeCell ref="C4:D4"/>
    <mergeCell ref="C5:D5"/>
    <mergeCell ref="B7:B8"/>
    <mergeCell ref="C26:D26"/>
    <mergeCell ref="A13:A19"/>
    <mergeCell ref="A9:A11"/>
    <mergeCell ref="C25:D25"/>
    <mergeCell ref="C10:C11"/>
    <mergeCell ref="B10:B11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2"/>
  <sheetViews>
    <sheetView showGridLines="0" topLeftCell="A7" zoomScale="120" zoomScaleNormal="120" workbookViewId="0">
      <selection activeCell="F14" sqref="F14"/>
    </sheetView>
  </sheetViews>
  <sheetFormatPr baseColWidth="10" defaultRowHeight="15" x14ac:dyDescent="0.25"/>
  <cols>
    <col min="2" max="2" width="23.42578125" customWidth="1"/>
    <col min="3" max="3" width="25.28515625" customWidth="1"/>
    <col min="4" max="4" width="22.7109375" customWidth="1"/>
    <col min="5" max="5" width="22.42578125" customWidth="1"/>
    <col min="6" max="6" width="20.28515625" customWidth="1"/>
    <col min="7" max="7" width="12.7109375" customWidth="1"/>
  </cols>
  <sheetData>
    <row r="2" spans="1:7" ht="21" x14ac:dyDescent="0.25">
      <c r="B2" s="1" t="str">
        <f>B4&amp;", "&amp;B5&amp;" y "&amp;B6</f>
        <v>MAYUSC, MINUSC  y NOMPROPIO</v>
      </c>
    </row>
    <row r="3" spans="1:7" ht="21" x14ac:dyDescent="0.35">
      <c r="B3" s="2" t="s">
        <v>33</v>
      </c>
      <c r="C3" s="61" t="s">
        <v>34</v>
      </c>
      <c r="D3" s="62"/>
      <c r="E3" s="62"/>
      <c r="F3" s="69"/>
    </row>
    <row r="4" spans="1:7" ht="18.75" x14ac:dyDescent="0.25">
      <c r="B4" s="3" t="s">
        <v>84</v>
      </c>
      <c r="C4" s="70" t="s">
        <v>99</v>
      </c>
      <c r="D4" s="65"/>
      <c r="E4" s="65"/>
      <c r="F4" s="66"/>
      <c r="G4" s="75" t="s">
        <v>39</v>
      </c>
    </row>
    <row r="5" spans="1:7" ht="18.75" x14ac:dyDescent="0.25">
      <c r="B5" s="3" t="s">
        <v>85</v>
      </c>
      <c r="C5" s="70" t="s">
        <v>100</v>
      </c>
      <c r="D5" s="65"/>
      <c r="E5" s="65"/>
      <c r="F5" s="66"/>
      <c r="G5" s="75"/>
    </row>
    <row r="6" spans="1:7" ht="18.75" x14ac:dyDescent="0.25">
      <c r="B6" s="3" t="s">
        <v>86</v>
      </c>
      <c r="C6" s="70" t="s">
        <v>101</v>
      </c>
      <c r="D6" s="65"/>
      <c r="E6" s="65"/>
      <c r="F6" s="66"/>
      <c r="G6" s="75"/>
    </row>
    <row r="8" spans="1:7" ht="21" customHeight="1" x14ac:dyDescent="0.25">
      <c r="B8" s="60" t="s">
        <v>59</v>
      </c>
    </row>
    <row r="9" spans="1:7" ht="21" customHeight="1" x14ac:dyDescent="0.25">
      <c r="B9" s="60"/>
    </row>
    <row r="10" spans="1:7" ht="21" x14ac:dyDescent="0.35">
      <c r="A10" s="83">
        <v>1</v>
      </c>
      <c r="B10" s="2" t="s">
        <v>102</v>
      </c>
      <c r="C10" s="2" t="s">
        <v>103</v>
      </c>
      <c r="D10" s="10" t="s">
        <v>104</v>
      </c>
      <c r="E10" s="10" t="s">
        <v>105</v>
      </c>
    </row>
    <row r="11" spans="1:7" ht="18.75" x14ac:dyDescent="0.25">
      <c r="A11" s="83"/>
      <c r="B11" s="3" t="s">
        <v>106</v>
      </c>
      <c r="C11" s="3" t="str">
        <f>UPPER(B11)</f>
        <v>FUNCIONES DE TEXTO</v>
      </c>
      <c r="D11" s="3" t="str">
        <f>LOWER(B11)</f>
        <v>funciones de texto</v>
      </c>
      <c r="E11" s="3" t="str">
        <f>PROPER(B11)</f>
        <v>Funciones De Texto</v>
      </c>
    </row>
    <row r="13" spans="1:7" ht="21" x14ac:dyDescent="0.35">
      <c r="A13" s="83">
        <v>2</v>
      </c>
      <c r="B13" s="2" t="s">
        <v>116</v>
      </c>
      <c r="C13" s="2" t="s">
        <v>103</v>
      </c>
      <c r="D13" s="10" t="s">
        <v>104</v>
      </c>
      <c r="E13" s="10" t="s">
        <v>105</v>
      </c>
    </row>
    <row r="14" spans="1:7" ht="18.75" x14ac:dyDescent="0.25">
      <c r="A14" s="83"/>
      <c r="B14" s="24" t="s">
        <v>107</v>
      </c>
      <c r="C14" s="3" t="str">
        <f>UPPER(B14)</f>
        <v>ISABEL VERA</v>
      </c>
      <c r="D14" s="3" t="str">
        <f>LOWER(B14)</f>
        <v>isabel vera</v>
      </c>
      <c r="E14" s="3" t="str">
        <f>PROPER(B14)</f>
        <v>Isabel Vera</v>
      </c>
    </row>
    <row r="15" spans="1:7" ht="18.75" x14ac:dyDescent="0.25">
      <c r="A15" s="83"/>
      <c r="B15" s="24" t="s">
        <v>108</v>
      </c>
      <c r="C15" s="48" t="str">
        <f t="shared" ref="C15:C22" si="0">UPPER(B15)</f>
        <v>JUANITA ROSALES</v>
      </c>
      <c r="D15" s="48" t="str">
        <f t="shared" ref="D15:D22" si="1">LOWER(B15)</f>
        <v>juanita rosales</v>
      </c>
      <c r="E15" s="48" t="str">
        <f t="shared" ref="E15:E22" si="2">PROPER(B15)</f>
        <v>Juanita Rosales</v>
      </c>
    </row>
    <row r="16" spans="1:7" ht="18.75" x14ac:dyDescent="0.25">
      <c r="A16" s="83"/>
      <c r="B16" s="24" t="s">
        <v>109</v>
      </c>
      <c r="C16" s="48" t="str">
        <f t="shared" si="0"/>
        <v>PAUL PALACIOS</v>
      </c>
      <c r="D16" s="48" t="str">
        <f t="shared" si="1"/>
        <v>paul palacios</v>
      </c>
      <c r="E16" s="48" t="str">
        <f t="shared" si="2"/>
        <v>Paul Palacios</v>
      </c>
    </row>
    <row r="17" spans="1:5" ht="18.75" x14ac:dyDescent="0.25">
      <c r="A17" s="83"/>
      <c r="B17" s="24" t="s">
        <v>110</v>
      </c>
      <c r="C17" s="48" t="str">
        <f t="shared" si="0"/>
        <v>LUCIA CASTILLEJO</v>
      </c>
      <c r="D17" s="48" t="str">
        <f t="shared" si="1"/>
        <v>lucia castillejo</v>
      </c>
      <c r="E17" s="48" t="str">
        <f t="shared" si="2"/>
        <v>Lucia Castillejo</v>
      </c>
    </row>
    <row r="18" spans="1:5" ht="18.75" x14ac:dyDescent="0.25">
      <c r="A18" s="83"/>
      <c r="B18" s="24" t="s">
        <v>111</v>
      </c>
      <c r="C18" s="48" t="str">
        <f t="shared" si="0"/>
        <v>VICTOR RUIZ</v>
      </c>
      <c r="D18" s="48" t="str">
        <f t="shared" si="1"/>
        <v>victor ruiz</v>
      </c>
      <c r="E18" s="48" t="str">
        <f t="shared" si="2"/>
        <v>Victor Ruiz</v>
      </c>
    </row>
    <row r="19" spans="1:5" ht="18.75" x14ac:dyDescent="0.25">
      <c r="A19" s="83"/>
      <c r="B19" s="24" t="s">
        <v>112</v>
      </c>
      <c r="C19" s="48" t="str">
        <f t="shared" si="0"/>
        <v>RICARDO AGUIRRE</v>
      </c>
      <c r="D19" s="48" t="str">
        <f t="shared" si="1"/>
        <v>ricardo aguirre</v>
      </c>
      <c r="E19" s="48" t="str">
        <f t="shared" si="2"/>
        <v>Ricardo Aguirre</v>
      </c>
    </row>
    <row r="20" spans="1:5" ht="18.75" x14ac:dyDescent="0.25">
      <c r="A20" s="83"/>
      <c r="B20" s="24" t="s">
        <v>113</v>
      </c>
      <c r="C20" s="48" t="str">
        <f t="shared" si="0"/>
        <v xml:space="preserve">JOSE MORALES </v>
      </c>
      <c r="D20" s="48" t="str">
        <f t="shared" si="1"/>
        <v xml:space="preserve">jose morales </v>
      </c>
      <c r="E20" s="48" t="str">
        <f t="shared" si="2"/>
        <v xml:space="preserve">Jose Morales </v>
      </c>
    </row>
    <row r="21" spans="1:5" ht="18.75" x14ac:dyDescent="0.25">
      <c r="A21" s="83"/>
      <c r="B21" s="24" t="s">
        <v>114</v>
      </c>
      <c r="C21" s="48" t="str">
        <f t="shared" si="0"/>
        <v xml:space="preserve">GUSTO CHAFALOTE </v>
      </c>
      <c r="D21" s="48" t="str">
        <f t="shared" si="1"/>
        <v xml:space="preserve">gusto chafalote </v>
      </c>
      <c r="E21" s="48" t="str">
        <f t="shared" si="2"/>
        <v xml:space="preserve">Gusto Chafalote </v>
      </c>
    </row>
    <row r="22" spans="1:5" ht="18.75" x14ac:dyDescent="0.25">
      <c r="A22" s="83"/>
      <c r="B22" s="24" t="s">
        <v>115</v>
      </c>
      <c r="C22" s="48" t="str">
        <f t="shared" si="0"/>
        <v>JORGE MENDOZA</v>
      </c>
      <c r="D22" s="48" t="str">
        <f t="shared" si="1"/>
        <v>jorge mendoza</v>
      </c>
      <c r="E22" s="48" t="str">
        <f t="shared" si="2"/>
        <v>Jorge Mendoza</v>
      </c>
    </row>
  </sheetData>
  <mergeCells count="8">
    <mergeCell ref="G4:G6"/>
    <mergeCell ref="A13:A22"/>
    <mergeCell ref="A10:A11"/>
    <mergeCell ref="C3:F3"/>
    <mergeCell ref="C4:F4"/>
    <mergeCell ref="C5:F5"/>
    <mergeCell ref="C6:F6"/>
    <mergeCell ref="B8:B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4"/>
  <sheetViews>
    <sheetView showGridLines="0" topLeftCell="A22" zoomScale="130" zoomScaleNormal="130" workbookViewId="0">
      <selection activeCell="D33" sqref="D33"/>
    </sheetView>
  </sheetViews>
  <sheetFormatPr baseColWidth="10" defaultRowHeight="15" x14ac:dyDescent="0.25"/>
  <cols>
    <col min="2" max="2" width="27.140625" customWidth="1"/>
    <col min="3" max="3" width="23.42578125" bestFit="1" customWidth="1"/>
    <col min="4" max="4" width="19.85546875" customWidth="1"/>
    <col min="5" max="6" width="17.140625" customWidth="1"/>
    <col min="7" max="7" width="15.28515625" customWidth="1"/>
  </cols>
  <sheetData>
    <row r="1" spans="2:7" ht="21" x14ac:dyDescent="0.25">
      <c r="B1" s="1" t="str">
        <f>B3</f>
        <v>T</v>
      </c>
    </row>
    <row r="2" spans="2:7" ht="21" x14ac:dyDescent="0.35">
      <c r="B2" s="2" t="s">
        <v>33</v>
      </c>
      <c r="C2" s="61" t="s">
        <v>34</v>
      </c>
      <c r="D2" s="62"/>
      <c r="E2" s="62"/>
      <c r="F2" s="69"/>
    </row>
    <row r="3" spans="2:7" ht="21" customHeight="1" x14ac:dyDescent="0.25">
      <c r="B3" s="3" t="s">
        <v>90</v>
      </c>
      <c r="C3" s="70" t="s">
        <v>117</v>
      </c>
      <c r="D3" s="65"/>
      <c r="E3" s="65"/>
      <c r="F3" s="66"/>
      <c r="G3" s="115"/>
    </row>
    <row r="4" spans="2:7" ht="21" customHeight="1" x14ac:dyDescent="0.25">
      <c r="B4" s="67" t="s">
        <v>59</v>
      </c>
    </row>
    <row r="5" spans="2:7" ht="15" customHeight="1" x14ac:dyDescent="0.25">
      <c r="B5" s="95"/>
    </row>
    <row r="6" spans="2:7" ht="27" customHeight="1" x14ac:dyDescent="0.35">
      <c r="B6" s="2" t="s">
        <v>118</v>
      </c>
      <c r="C6" s="10" t="s">
        <v>25</v>
      </c>
    </row>
    <row r="7" spans="2:7" ht="37.5" x14ac:dyDescent="0.25">
      <c r="B7" s="8" t="s">
        <v>119</v>
      </c>
      <c r="C7" s="3" t="str">
        <f>T(B7)</f>
        <v>Funciones de Texto</v>
      </c>
    </row>
    <row r="8" spans="2:7" ht="18.75" x14ac:dyDescent="0.25">
      <c r="B8" s="32">
        <v>125.4</v>
      </c>
      <c r="C8" s="3" t="str">
        <f>T(B8)</f>
        <v/>
      </c>
    </row>
    <row r="9" spans="2:7" ht="18.75" x14ac:dyDescent="0.25">
      <c r="B9" s="8" t="b">
        <v>1</v>
      </c>
      <c r="C9" s="3" t="str">
        <f>T(B9)</f>
        <v/>
      </c>
    </row>
    <row r="10" spans="2:7" ht="18.75" x14ac:dyDescent="0.25">
      <c r="B10" s="8" t="b">
        <v>0</v>
      </c>
      <c r="C10" s="3" t="str">
        <f>T(B10)</f>
        <v/>
      </c>
    </row>
    <row r="11" spans="2:7" ht="18.75" x14ac:dyDescent="0.25">
      <c r="B11" s="53" t="s">
        <v>166</v>
      </c>
      <c r="C11" s="3" t="str">
        <f>T(B11)</f>
        <v>125.25</v>
      </c>
      <c r="D11" s="114" t="s">
        <v>135</v>
      </c>
    </row>
    <row r="14" spans="2:7" ht="18.75" x14ac:dyDescent="0.25">
      <c r="B14" s="59"/>
      <c r="C14" s="13"/>
    </row>
    <row r="15" spans="2:7" ht="21" x14ac:dyDescent="0.25">
      <c r="B15" s="1" t="s">
        <v>91</v>
      </c>
    </row>
    <row r="16" spans="2:7" ht="21" x14ac:dyDescent="0.35">
      <c r="B16" s="2" t="s">
        <v>33</v>
      </c>
      <c r="C16" s="61" t="s">
        <v>34</v>
      </c>
      <c r="D16" s="62"/>
      <c r="E16" s="62"/>
      <c r="F16" s="69"/>
    </row>
    <row r="17" spans="2:7" ht="18.75" x14ac:dyDescent="0.25">
      <c r="B17" s="3" t="s">
        <v>91</v>
      </c>
      <c r="C17" s="70" t="s">
        <v>123</v>
      </c>
      <c r="D17" s="65"/>
      <c r="E17" s="65"/>
      <c r="F17" s="66"/>
      <c r="G17" s="12"/>
    </row>
    <row r="18" spans="2:7" ht="18.75" x14ac:dyDescent="0.25">
      <c r="B18" s="3" t="s">
        <v>92</v>
      </c>
      <c r="C18" s="70" t="s">
        <v>134</v>
      </c>
      <c r="D18" s="96"/>
      <c r="E18" s="96"/>
      <c r="F18" s="97"/>
      <c r="G18" s="12"/>
    </row>
    <row r="19" spans="2:7" ht="18.75" x14ac:dyDescent="0.25">
      <c r="B19" s="3" t="s">
        <v>93</v>
      </c>
      <c r="C19" s="70" t="s">
        <v>136</v>
      </c>
      <c r="D19" s="65"/>
      <c r="E19" s="65"/>
      <c r="F19" s="66"/>
      <c r="G19" s="12"/>
    </row>
    <row r="20" spans="2:7" ht="18.75" x14ac:dyDescent="0.25">
      <c r="B20" s="13"/>
      <c r="C20" s="11"/>
      <c r="D20" s="13"/>
      <c r="E20" s="13"/>
      <c r="F20" s="13"/>
      <c r="G20" s="12"/>
    </row>
    <row r="21" spans="2:7" ht="18.75" x14ac:dyDescent="0.25">
      <c r="B21" s="60" t="s">
        <v>59</v>
      </c>
      <c r="C21" s="11"/>
      <c r="D21" s="13"/>
      <c r="E21" s="13"/>
      <c r="F21" s="13"/>
      <c r="G21" s="12"/>
    </row>
    <row r="22" spans="2:7" ht="18.75" x14ac:dyDescent="0.25">
      <c r="B22" s="60"/>
      <c r="C22" s="11"/>
      <c r="D22" s="13"/>
      <c r="E22" s="13"/>
      <c r="F22" s="13"/>
      <c r="G22" s="12"/>
    </row>
    <row r="23" spans="2:7" ht="21" x14ac:dyDescent="0.25">
      <c r="B23" s="10" t="s">
        <v>173</v>
      </c>
      <c r="C23" s="10" t="s">
        <v>174</v>
      </c>
      <c r="D23" s="10" t="s">
        <v>175</v>
      </c>
      <c r="E23" s="98" t="s">
        <v>176</v>
      </c>
      <c r="F23" s="99"/>
      <c r="G23" s="99"/>
    </row>
    <row r="24" spans="2:7" ht="19.5" thickBot="1" x14ac:dyDescent="0.3">
      <c r="B24" s="56" t="s">
        <v>177</v>
      </c>
      <c r="C24" s="56">
        <v>1.7</v>
      </c>
      <c r="D24" s="56" t="str">
        <f>TEXT(C24,"0.00")</f>
        <v>1.70</v>
      </c>
      <c r="E24" s="100" t="str">
        <f>CONCATENATE(B24, " mide ",D24," metros")</f>
        <v>Isabel mide 1.70 metros</v>
      </c>
      <c r="F24" s="100"/>
      <c r="G24" s="100"/>
    </row>
    <row r="25" spans="2:7" ht="23.25" customHeight="1" x14ac:dyDescent="0.25">
      <c r="B25" s="105" t="s">
        <v>178</v>
      </c>
      <c r="C25" s="107">
        <v>43595</v>
      </c>
      <c r="D25" s="91" t="str">
        <f>TEXT(C25,"dd/mm")</f>
        <v>10/05</v>
      </c>
      <c r="E25" s="102" t="str">
        <f>CONCATENATE(B25,C25)</f>
        <v>La presentación del informe es 43595</v>
      </c>
      <c r="F25" s="103"/>
      <c r="G25" s="104"/>
    </row>
    <row r="26" spans="2:7" ht="19.5" thickBot="1" x14ac:dyDescent="0.3">
      <c r="B26" s="106"/>
      <c r="C26" s="108"/>
      <c r="D26" s="109"/>
      <c r="E26" s="100" t="str">
        <f>CONCATENATE(B25,D25)</f>
        <v>La presentación del informe es 10/05</v>
      </c>
      <c r="F26" s="100"/>
      <c r="G26" s="101"/>
    </row>
    <row r="27" spans="2:7" ht="24.75" customHeight="1" x14ac:dyDescent="0.25">
      <c r="B27" s="87" t="s">
        <v>179</v>
      </c>
      <c r="C27" s="89">
        <v>125476.4145878</v>
      </c>
      <c r="D27" s="91" t="str">
        <f>TEXT(C27,"S/. #,##0.00")</f>
        <v>S/. 125,476.41</v>
      </c>
      <c r="E27" s="110" t="str">
        <f>CONCATENATE(B27,C27)</f>
        <v>Las Ventas del mes fueron 125476.4145878</v>
      </c>
      <c r="F27" s="110"/>
      <c r="G27" s="111"/>
    </row>
    <row r="28" spans="2:7" ht="21.75" customHeight="1" thickBot="1" x14ac:dyDescent="0.3">
      <c r="B28" s="88"/>
      <c r="C28" s="90"/>
      <c r="D28" s="92"/>
      <c r="E28" s="93" t="str">
        <f>CONCATENATE(B27,D27)</f>
        <v>Las Ventas del mes fueron S/. 125,476.41</v>
      </c>
      <c r="F28" s="93"/>
      <c r="G28" s="94"/>
    </row>
    <row r="29" spans="2:7" ht="21.75" customHeight="1" x14ac:dyDescent="0.25">
      <c r="B29" s="22"/>
      <c r="C29" s="57"/>
      <c r="D29" s="22"/>
      <c r="E29" s="22"/>
      <c r="F29" s="22"/>
      <c r="G29" s="22"/>
    </row>
    <row r="30" spans="2:7" ht="21.75" customHeight="1" x14ac:dyDescent="0.25">
      <c r="B30" s="10" t="s">
        <v>118</v>
      </c>
      <c r="C30" s="10" t="s">
        <v>180</v>
      </c>
      <c r="D30" s="10" t="s">
        <v>181</v>
      </c>
      <c r="E30" s="22"/>
      <c r="F30" s="22"/>
      <c r="G30" s="22"/>
    </row>
    <row r="31" spans="2:7" ht="15" customHeight="1" x14ac:dyDescent="0.25">
      <c r="B31" s="8">
        <v>123456.789</v>
      </c>
      <c r="C31" s="8" t="str">
        <f>FIXED(B31,2,FALSE)</f>
        <v>123,456.79</v>
      </c>
      <c r="D31" s="58" t="str">
        <f>DOLLAR(B31,2)</f>
        <v>S/. 123,456.79</v>
      </c>
    </row>
    <row r="32" spans="2:7" ht="15.75" customHeight="1" x14ac:dyDescent="0.25">
      <c r="B32" s="8">
        <v>1987654.321</v>
      </c>
      <c r="C32" s="8" t="str">
        <f>FIXED(B32,2,TRUE)</f>
        <v>1987654.32</v>
      </c>
      <c r="D32" s="58" t="str">
        <f>DOLLAR(B32,2)</f>
        <v>S/. 1,987,654.32</v>
      </c>
    </row>
    <row r="33" spans="2:4" ht="18.75" x14ac:dyDescent="0.25">
      <c r="B33" s="8">
        <v>1000000.05</v>
      </c>
      <c r="C33" s="8" t="str">
        <f>FIXED(B33,2,TRUE)</f>
        <v>1000000.05</v>
      </c>
      <c r="D33" s="58" t="str">
        <f>DOLLAR(B33,2)</f>
        <v>S/. 1,000,000.05</v>
      </c>
    </row>
    <row r="34" spans="2:4" x14ac:dyDescent="0.25">
      <c r="B34" s="43"/>
    </row>
  </sheetData>
  <mergeCells count="20">
    <mergeCell ref="B4:B5"/>
    <mergeCell ref="C18:F18"/>
    <mergeCell ref="C2:F2"/>
    <mergeCell ref="C3:F3"/>
    <mergeCell ref="B21:B22"/>
    <mergeCell ref="B27:B28"/>
    <mergeCell ref="C27:C28"/>
    <mergeCell ref="D27:D28"/>
    <mergeCell ref="E28:G28"/>
    <mergeCell ref="C16:F16"/>
    <mergeCell ref="C17:F17"/>
    <mergeCell ref="C19:F19"/>
    <mergeCell ref="E23:G23"/>
    <mergeCell ref="E24:G24"/>
    <mergeCell ref="E26:G26"/>
    <mergeCell ref="E25:G25"/>
    <mergeCell ref="B25:B26"/>
    <mergeCell ref="C25:C26"/>
    <mergeCell ref="D25:D26"/>
    <mergeCell ref="E27:G27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>
      <selection activeCell="B7" sqref="B7"/>
    </sheetView>
  </sheetViews>
  <sheetFormatPr baseColWidth="10" defaultRowHeight="15" x14ac:dyDescent="0.25"/>
  <cols>
    <col min="1" max="1" width="22" bestFit="1" customWidth="1"/>
    <col min="2" max="2" width="51.5703125" bestFit="1" customWidth="1"/>
    <col min="3" max="3" width="42.7109375" customWidth="1"/>
  </cols>
  <sheetData>
    <row r="1" spans="1:3" s="28" customFormat="1" ht="48" customHeight="1" thickBot="1" x14ac:dyDescent="0.35">
      <c r="B1" s="27" t="s">
        <v>120</v>
      </c>
      <c r="C1" s="27" t="s">
        <v>121</v>
      </c>
    </row>
    <row r="2" spans="1:3" s="28" customFormat="1" ht="37.5" customHeight="1" thickBot="1" x14ac:dyDescent="0.35">
      <c r="A2" s="28">
        <v>1234.56</v>
      </c>
      <c r="B2" s="29" t="str">
        <f>TEXT(A2,"$#,##0.00")</f>
        <v>$1,234.56</v>
      </c>
      <c r="C2" s="29" t="s">
        <v>124</v>
      </c>
    </row>
    <row r="3" spans="1:3" s="28" customFormat="1" ht="37.5" customHeight="1" thickBot="1" x14ac:dyDescent="0.35">
      <c r="A3" s="30">
        <f ca="1">TODAY()</f>
        <v>43507</v>
      </c>
      <c r="B3" s="29" t="str">
        <f ca="1">TEXT(A3,"YY/MM/DD")</f>
        <v>19/02/11</v>
      </c>
      <c r="C3" s="29" t="s">
        <v>125</v>
      </c>
    </row>
    <row r="4" spans="1:3" s="28" customFormat="1" ht="37.5" customHeight="1" thickBot="1" x14ac:dyDescent="0.35">
      <c r="A4" s="30">
        <f ca="1">TODAY()</f>
        <v>43507</v>
      </c>
      <c r="B4" s="29" t="str">
        <f ca="1" xml:space="preserve"> TEXT(A4,"DDDD")</f>
        <v>lunes</v>
      </c>
      <c r="C4" s="29" t="s">
        <v>126</v>
      </c>
    </row>
    <row r="5" spans="1:3" s="28" customFormat="1" ht="37.5" customHeight="1" thickBot="1" x14ac:dyDescent="0.35">
      <c r="A5" s="31">
        <f ca="1">NOW()</f>
        <v>43507.218606018519</v>
      </c>
      <c r="B5" s="29" t="str">
        <f ca="1">TEXT(A5,"H:MM AM/PM")</f>
        <v>5:14 a.m.</v>
      </c>
      <c r="C5" s="29" t="s">
        <v>127</v>
      </c>
    </row>
    <row r="6" spans="1:3" s="28" customFormat="1" ht="37.5" customHeight="1" thickBot="1" x14ac:dyDescent="0.35">
      <c r="A6" s="28">
        <v>0.28499999999999998</v>
      </c>
      <c r="B6" s="29" t="str">
        <f>TEXT(A6,"0.0%")</f>
        <v>28.5%</v>
      </c>
      <c r="C6" s="29" t="s">
        <v>128</v>
      </c>
    </row>
    <row r="7" spans="1:3" s="28" customFormat="1" ht="37.5" customHeight="1" thickBot="1" x14ac:dyDescent="0.35">
      <c r="A7" s="28">
        <v>4.34</v>
      </c>
      <c r="B7" s="29" t="str">
        <f xml:space="preserve"> TEXT(A7,"# ?/?")</f>
        <v>4 1/3</v>
      </c>
      <c r="C7" s="29" t="s">
        <v>129</v>
      </c>
    </row>
    <row r="8" spans="1:3" s="28" customFormat="1" ht="37.5" customHeight="1" thickBot="1" x14ac:dyDescent="0.35">
      <c r="A8" s="28">
        <v>0.34</v>
      </c>
      <c r="B8" s="29" t="str">
        <f>TEXT(0.34,"#? /?")</f>
        <v>1 /3</v>
      </c>
      <c r="C8" s="29" t="s">
        <v>130</v>
      </c>
    </row>
    <row r="9" spans="1:3" s="28" customFormat="1" ht="37.5" customHeight="1" thickBot="1" x14ac:dyDescent="0.35">
      <c r="A9" s="28">
        <v>1234567898</v>
      </c>
      <c r="B9" s="29" t="str">
        <f>TEXT(1234567898,"[&lt;=9999999]###-####;(###) ###-####")</f>
        <v>(123) 456-7898</v>
      </c>
      <c r="C9" s="29" t="s">
        <v>131</v>
      </c>
    </row>
    <row r="10" spans="1:3" s="28" customFormat="1" ht="37.5" customHeight="1" thickBot="1" x14ac:dyDescent="0.35">
      <c r="A10" s="28">
        <v>1234</v>
      </c>
      <c r="B10" s="29" t="str">
        <f>TEXT(1234,"0000000")</f>
        <v>0001234</v>
      </c>
      <c r="C10" s="29" t="s">
        <v>132</v>
      </c>
    </row>
    <row r="11" spans="1:3" s="28" customFormat="1" ht="37.5" customHeight="1" thickBot="1" x14ac:dyDescent="0.35">
      <c r="A11" s="28">
        <v>123456</v>
      </c>
      <c r="B11" s="29" t="str">
        <f>TEXT(123456,"##0° 00' 00''")</f>
        <v>12° 34' 56''</v>
      </c>
      <c r="C11" s="29" t="s">
        <v>133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1"/>
  <sheetViews>
    <sheetView showGridLines="0" zoomScale="145" zoomScaleNormal="145" workbookViewId="0">
      <selection activeCell="C11" sqref="C11"/>
    </sheetView>
  </sheetViews>
  <sheetFormatPr baseColWidth="10" defaultRowHeight="15" x14ac:dyDescent="0.25"/>
  <cols>
    <col min="2" max="2" width="30" customWidth="1"/>
    <col min="3" max="3" width="39" customWidth="1"/>
    <col min="4" max="4" width="8" customWidth="1"/>
    <col min="5" max="5" width="3.85546875" customWidth="1"/>
    <col min="6" max="6" width="17" customWidth="1"/>
  </cols>
  <sheetData>
    <row r="2" spans="2:7" ht="21" x14ac:dyDescent="0.25">
      <c r="B2" s="1" t="str">
        <f>B4</f>
        <v>LIMPIAR</v>
      </c>
    </row>
    <row r="3" spans="2:7" ht="21" x14ac:dyDescent="0.35">
      <c r="B3" s="2" t="s">
        <v>33</v>
      </c>
      <c r="C3" s="61" t="s">
        <v>34</v>
      </c>
      <c r="D3" s="62"/>
      <c r="E3" s="62"/>
      <c r="F3" s="69"/>
    </row>
    <row r="4" spans="2:7" ht="18.75" x14ac:dyDescent="0.25">
      <c r="B4" s="3" t="s">
        <v>87</v>
      </c>
      <c r="C4" s="70" t="s">
        <v>122</v>
      </c>
      <c r="D4" s="65"/>
      <c r="E4" s="65"/>
      <c r="F4" s="66"/>
      <c r="G4" s="12"/>
    </row>
    <row r="6" spans="2:7" ht="21" customHeight="1" x14ac:dyDescent="0.25">
      <c r="B6" s="60" t="s">
        <v>59</v>
      </c>
    </row>
    <row r="7" spans="2:7" ht="21" customHeight="1" x14ac:dyDescent="0.25">
      <c r="B7" s="60"/>
    </row>
    <row r="8" spans="2:7" ht="21" x14ac:dyDescent="0.35">
      <c r="B8" s="2" t="s">
        <v>118</v>
      </c>
      <c r="C8" s="10" t="s">
        <v>25</v>
      </c>
    </row>
    <row r="9" spans="2:7" ht="18.75" x14ac:dyDescent="0.25">
      <c r="B9" s="25" t="str">
        <f>CHAR(16)&amp;"Funciones de Texto"&amp;CHAR((17))</f>
        <v>_x0010_Funciones de Texto_x0011_</v>
      </c>
      <c r="C9" s="3" t="str">
        <f>CLEAN(B9)</f>
        <v>Funciones de Texto</v>
      </c>
    </row>
    <row r="10" spans="2:7" ht="18.75" x14ac:dyDescent="0.25">
      <c r="B10" s="25" t="str">
        <f>CHAR(6)&amp;CHAR(20)&amp;"Función "&amp;CHAR(14)&amp;"Limpiar"&amp;CHAR((27))</f>
        <v>_x0006__x0014_Función _x000E_Limpiar_x001B_</v>
      </c>
      <c r="C10" s="3" t="str">
        <f>CLEAN(B10)</f>
        <v>Función Limpiar</v>
      </c>
    </row>
    <row r="11" spans="2:7" x14ac:dyDescent="0.25">
      <c r="B11" s="26"/>
    </row>
  </sheetData>
  <mergeCells count="3">
    <mergeCell ref="C3:F3"/>
    <mergeCell ref="C4:F4"/>
    <mergeCell ref="B6:B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7"/>
  <sheetViews>
    <sheetView showGridLines="0" tabSelected="1" topLeftCell="A16" zoomScale="115" zoomScaleNormal="115" workbookViewId="0">
      <selection activeCell="C27" sqref="C27"/>
    </sheetView>
  </sheetViews>
  <sheetFormatPr baseColWidth="10" defaultRowHeight="15" x14ac:dyDescent="0.25"/>
  <cols>
    <col min="2" max="2" width="31.7109375" style="21" customWidth="1"/>
    <col min="3" max="3" width="28.140625" customWidth="1"/>
    <col min="4" max="4" width="18.42578125" customWidth="1"/>
    <col min="5" max="5" width="20.140625" customWidth="1"/>
    <col min="6" max="6" width="18.42578125" customWidth="1"/>
  </cols>
  <sheetData>
    <row r="2" spans="2:7" ht="21" x14ac:dyDescent="0.25">
      <c r="B2" s="1" t="s">
        <v>182</v>
      </c>
    </row>
    <row r="3" spans="2:7" ht="21" x14ac:dyDescent="0.35">
      <c r="B3" s="2" t="s">
        <v>33</v>
      </c>
      <c r="C3" s="61" t="s">
        <v>34</v>
      </c>
      <c r="D3" s="62"/>
      <c r="E3" s="62"/>
      <c r="F3" s="69"/>
    </row>
    <row r="4" spans="2:7" ht="18.75" x14ac:dyDescent="0.3">
      <c r="B4" s="20" t="s">
        <v>88</v>
      </c>
      <c r="C4" s="70" t="s">
        <v>137</v>
      </c>
      <c r="D4" s="65"/>
      <c r="E4" s="65"/>
      <c r="F4" s="66"/>
      <c r="G4" s="12"/>
    </row>
    <row r="6" spans="2:7" ht="21" customHeight="1" x14ac:dyDescent="0.25">
      <c r="B6" s="47" t="s">
        <v>59</v>
      </c>
    </row>
    <row r="7" spans="2:7" ht="21" customHeight="1" x14ac:dyDescent="0.25">
      <c r="B7" s="49" t="s">
        <v>165</v>
      </c>
    </row>
    <row r="8" spans="2:7" ht="18.75" x14ac:dyDescent="0.3">
      <c r="B8" s="44" t="s">
        <v>21</v>
      </c>
      <c r="C8" s="45" t="s">
        <v>65</v>
      </c>
      <c r="D8" s="45" t="s">
        <v>88</v>
      </c>
    </row>
    <row r="9" spans="2:7" ht="18.75" x14ac:dyDescent="0.3">
      <c r="B9" s="46" t="s">
        <v>50</v>
      </c>
      <c r="C9" s="46" t="str">
        <f>MID(B9,6,3)</f>
        <v>101</v>
      </c>
      <c r="D9" s="46">
        <f>VALUE(C9)</f>
        <v>101</v>
      </c>
    </row>
    <row r="10" spans="2:7" ht="18.75" x14ac:dyDescent="0.3">
      <c r="B10" s="46" t="s">
        <v>49</v>
      </c>
      <c r="C10" s="46" t="str">
        <f t="shared" ref="C10:C17" si="0">MID(B10,6,3)</f>
        <v>111</v>
      </c>
      <c r="D10" s="46">
        <f t="shared" ref="D10:D17" si="1">VALUE(C10)</f>
        <v>111</v>
      </c>
    </row>
    <row r="11" spans="2:7" ht="18.75" x14ac:dyDescent="0.3">
      <c r="B11" s="46" t="s">
        <v>48</v>
      </c>
      <c r="C11" s="46" t="str">
        <f t="shared" si="0"/>
        <v>102</v>
      </c>
      <c r="D11" s="46">
        <f t="shared" si="1"/>
        <v>102</v>
      </c>
    </row>
    <row r="12" spans="2:7" ht="18.75" x14ac:dyDescent="0.3">
      <c r="B12" s="46" t="s">
        <v>53</v>
      </c>
      <c r="C12" s="46" t="str">
        <f t="shared" si="0"/>
        <v>221</v>
      </c>
      <c r="D12" s="46">
        <f t="shared" si="1"/>
        <v>221</v>
      </c>
    </row>
    <row r="13" spans="2:7" ht="18.75" x14ac:dyDescent="0.3">
      <c r="B13" s="46" t="s">
        <v>45</v>
      </c>
      <c r="C13" s="46" t="str">
        <f t="shared" si="0"/>
        <v>111</v>
      </c>
      <c r="D13" s="46">
        <f t="shared" si="1"/>
        <v>111</v>
      </c>
    </row>
    <row r="14" spans="2:7" ht="18.75" x14ac:dyDescent="0.3">
      <c r="B14" s="46" t="s">
        <v>51</v>
      </c>
      <c r="C14" s="46" t="str">
        <f t="shared" si="0"/>
        <v>082</v>
      </c>
      <c r="D14" s="46">
        <f t="shared" si="1"/>
        <v>82</v>
      </c>
    </row>
    <row r="15" spans="2:7" ht="18.75" x14ac:dyDescent="0.3">
      <c r="B15" s="46" t="s">
        <v>46</v>
      </c>
      <c r="C15" s="46" t="str">
        <f t="shared" si="0"/>
        <v>247</v>
      </c>
      <c r="D15" s="46">
        <f t="shared" si="1"/>
        <v>247</v>
      </c>
    </row>
    <row r="16" spans="2:7" ht="18.75" x14ac:dyDescent="0.3">
      <c r="B16" s="46" t="s">
        <v>47</v>
      </c>
      <c r="C16" s="46" t="str">
        <f t="shared" si="0"/>
        <v>104</v>
      </c>
      <c r="D16" s="46">
        <f t="shared" si="1"/>
        <v>104</v>
      </c>
    </row>
    <row r="17" spans="1:7" ht="18.75" x14ac:dyDescent="0.3">
      <c r="B17" s="46" t="s">
        <v>54</v>
      </c>
      <c r="C17" s="46" t="str">
        <f t="shared" si="0"/>
        <v>212</v>
      </c>
      <c r="D17" s="46">
        <f t="shared" si="1"/>
        <v>212</v>
      </c>
    </row>
    <row r="18" spans="1:7" ht="18.75" x14ac:dyDescent="0.3">
      <c r="B18" s="54"/>
      <c r="C18" s="54"/>
      <c r="D18" s="54"/>
    </row>
    <row r="19" spans="1:7" ht="21" x14ac:dyDescent="0.35">
      <c r="B19" s="2" t="s">
        <v>33</v>
      </c>
      <c r="C19" s="61" t="s">
        <v>34</v>
      </c>
      <c r="D19" s="62"/>
      <c r="E19" s="62"/>
      <c r="F19" s="69"/>
    </row>
    <row r="20" spans="1:7" ht="18.75" x14ac:dyDescent="0.3">
      <c r="B20" s="20" t="s">
        <v>89</v>
      </c>
      <c r="C20" s="70" t="s">
        <v>138</v>
      </c>
      <c r="D20" s="65"/>
      <c r="E20" s="65"/>
      <c r="F20" s="66"/>
      <c r="G20" s="12"/>
    </row>
    <row r="21" spans="1:7" x14ac:dyDescent="0.25">
      <c r="B21"/>
    </row>
    <row r="22" spans="1:7" ht="18.75" x14ac:dyDescent="0.25">
      <c r="B22" s="50" t="s">
        <v>65</v>
      </c>
      <c r="C22" s="50" t="s">
        <v>89</v>
      </c>
    </row>
    <row r="23" spans="1:7" ht="18.75" x14ac:dyDescent="0.3">
      <c r="A23" s="116" t="s">
        <v>167</v>
      </c>
      <c r="B23" s="52" t="s">
        <v>169</v>
      </c>
      <c r="C23" s="51">
        <f>_xlfn.NUMBERVALUE(B23,".",",")</f>
        <v>123456789.01000001</v>
      </c>
    </row>
    <row r="24" spans="1:7" ht="18.75" x14ac:dyDescent="0.3">
      <c r="A24" s="116" t="s">
        <v>168</v>
      </c>
      <c r="B24" s="51" t="s">
        <v>172</v>
      </c>
      <c r="C24" s="51">
        <f>_xlfn.NUMBERVALUE(B24,".",",")</f>
        <v>12345678901</v>
      </c>
    </row>
    <row r="25" spans="1:7" ht="18.75" x14ac:dyDescent="0.3">
      <c r="B25" s="52" t="s">
        <v>171</v>
      </c>
      <c r="C25" s="51">
        <f>_xlfn.NUMBERVALUE(B25,".",",")</f>
        <v>123.25</v>
      </c>
    </row>
    <row r="26" spans="1:7" ht="18.75" x14ac:dyDescent="0.3">
      <c r="B26" s="55" t="s">
        <v>170</v>
      </c>
      <c r="C26" s="51" t="e">
        <f>_xlfn.NUMBERVALUE(B26,".",",")</f>
        <v>#VALUE!</v>
      </c>
    </row>
    <row r="27" spans="1:7" ht="18.75" x14ac:dyDescent="0.3">
      <c r="B27" s="51" t="str">
        <f t="shared" ref="B27" si="2">MID(A27,6,3)</f>
        <v/>
      </c>
      <c r="C27" s="51"/>
    </row>
  </sheetData>
  <mergeCells count="4">
    <mergeCell ref="C20:F20"/>
    <mergeCell ref="C4:F4"/>
    <mergeCell ref="C3:F3"/>
    <mergeCell ref="C19:F19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9</vt:i4>
      </vt:variant>
    </vt:vector>
  </HeadingPairs>
  <TitlesOfParts>
    <vt:vector size="9" baseType="lpstr">
      <vt:lpstr>Clase 1</vt:lpstr>
      <vt:lpstr>Clase 2</vt:lpstr>
      <vt:lpstr>Clase 3</vt:lpstr>
      <vt:lpstr>Clase 4</vt:lpstr>
      <vt:lpstr>Clase 5</vt:lpstr>
      <vt:lpstr>Clase 6</vt:lpstr>
      <vt:lpstr>Hoja7</vt:lpstr>
      <vt:lpstr>Clase 7</vt:lpstr>
      <vt:lpstr>Clase 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</dc:creator>
  <cp:lastModifiedBy>Barruetto</cp:lastModifiedBy>
  <cp:lastPrinted>2019-02-07T15:39:52Z</cp:lastPrinted>
  <dcterms:created xsi:type="dcterms:W3CDTF">2019-02-04T15:44:40Z</dcterms:created>
  <dcterms:modified xsi:type="dcterms:W3CDTF">2019-02-11T10:15:46Z</dcterms:modified>
</cp:coreProperties>
</file>