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Fórmulas y Funciones\Funciones de Base de Datos\"/>
    </mc:Choice>
  </mc:AlternateContent>
  <xr:revisionPtr revIDLastSave="0" documentId="13_ncr:1_{7F4B7ED4-7803-430D-AE06-13F4405AC8A3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BDCONTAR BD" sheetId="1" state="hidden" r:id="rId1"/>
    <sheet name="BDMAX BD" sheetId="2" r:id="rId2"/>
    <sheet name="BDDESVEST BD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0" i="3" l="1"/>
  <c r="J31" i="3" s="1"/>
  <c r="H27" i="3"/>
  <c r="K24" i="3"/>
  <c r="J24" i="3"/>
  <c r="I24" i="3"/>
  <c r="H24" i="3"/>
  <c r="J30" i="3"/>
  <c r="I30" i="3"/>
  <c r="K31" i="3" s="1"/>
  <c r="I27" i="3"/>
  <c r="E30" i="2" l="1"/>
  <c r="D30" i="2"/>
  <c r="C30" i="2"/>
  <c r="B30" i="2"/>
  <c r="A30" i="2"/>
  <c r="H21" i="1"/>
  <c r="K30" i="3" l="1"/>
  <c r="K27" i="3"/>
  <c r="J27" i="3"/>
  <c r="G30" i="3"/>
  <c r="G24" i="3"/>
  <c r="G27" i="3"/>
  <c r="H20" i="3"/>
  <c r="G20" i="3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19" i="1"/>
  <c r="I21" i="1" s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19" i="1"/>
  <c r="J21" i="1" s="1"/>
</calcChain>
</file>

<file path=xl/sharedStrings.xml><?xml version="1.0" encoding="utf-8"?>
<sst xmlns="http://schemas.openxmlformats.org/spreadsheetml/2006/main" count="270" uniqueCount="126">
  <si>
    <t>FUNCION BDCONTAR, BDCONTARA Y BDEXTRAER</t>
  </si>
  <si>
    <t>BDCONTAR</t>
  </si>
  <si>
    <t>BDCONTARA</t>
  </si>
  <si>
    <t>BDEXTRAER</t>
  </si>
  <si>
    <t>CASO PRÁCTICO</t>
  </si>
  <si>
    <t>ASIGNATURA</t>
  </si>
  <si>
    <t>NOTA</t>
  </si>
  <si>
    <t>ALUMNO(A)</t>
  </si>
  <si>
    <t>APROBADO(A)</t>
  </si>
  <si>
    <t>REPITE SEMESTRE</t>
  </si>
  <si>
    <t>JULIO PISCONTE</t>
  </si>
  <si>
    <t>CLAUDIA ACOSTA</t>
  </si>
  <si>
    <t>JOSÉ GARCÍA</t>
  </si>
  <si>
    <t>ANTONIO PORTOCARRERO</t>
  </si>
  <si>
    <t>JUAN DE LA CRUZ</t>
  </si>
  <si>
    <t>ANA CASTRO</t>
  </si>
  <si>
    <t>MARÍA RONCAL</t>
  </si>
  <si>
    <t>VLADIMIR POZO</t>
  </si>
  <si>
    <t>DANIEL DULANTO</t>
  </si>
  <si>
    <t>JORGE MENDOZA</t>
  </si>
  <si>
    <t>KARINA GONZALES</t>
  </si>
  <si>
    <t>MICAELA MORALES</t>
  </si>
  <si>
    <t>MARTIN AMBROSSIO</t>
  </si>
  <si>
    <t>FELIPE VALLADOLID</t>
  </si>
  <si>
    <t>MATEMATICA</t>
  </si>
  <si>
    <t>COMUNICACIÓN</t>
  </si>
  <si>
    <t>FÍSICA</t>
  </si>
  <si>
    <t>QUÍMICA</t>
  </si>
  <si>
    <t>FÓRMULAS</t>
  </si>
  <si>
    <t>SÍ</t>
  </si>
  <si>
    <t>NO</t>
  </si>
  <si>
    <t>&gt;12</t>
  </si>
  <si>
    <t xml:space="preserve">NOTA MÍNIMA APROBATORIA: </t>
  </si>
  <si>
    <t>ALBERTO VILCA</t>
  </si>
  <si>
    <t>OMAR MERINO</t>
  </si>
  <si>
    <t>FUNCION BDMAX, BDMIN, BDPROMEDIO, BDSUMA, BDPRODUCTO</t>
  </si>
  <si>
    <t>BDPROMEDIO</t>
  </si>
  <si>
    <t>BDSUMA</t>
  </si>
  <si>
    <t xml:space="preserve">BDMAX  </t>
  </si>
  <si>
    <t>BDPRODUCTO</t>
  </si>
  <si>
    <t>BDMIN</t>
  </si>
  <si>
    <t>PARCIAL</t>
  </si>
  <si>
    <t>FINAL</t>
  </si>
  <si>
    <t>CANTIDAD</t>
  </si>
  <si>
    <t>LIBROS</t>
  </si>
  <si>
    <t>PRECIO</t>
  </si>
  <si>
    <t>BDMAX</t>
  </si>
  <si>
    <t>&gt;2</t>
  </si>
  <si>
    <t>NOTA MINIMA APROBATORIA:</t>
  </si>
  <si>
    <t>BDDESVEST</t>
  </si>
  <si>
    <t>BDVAR</t>
  </si>
  <si>
    <t>FUNCION BDDESVEST, BDDESVESTP, BDVAR, BDVARP</t>
  </si>
  <si>
    <t>EDAD</t>
  </si>
  <si>
    <t>FACULTAD</t>
  </si>
  <si>
    <t>INGENIERIA</t>
  </si>
  <si>
    <t>NEGOCIOS</t>
  </si>
  <si>
    <t>DERECHO</t>
  </si>
  <si>
    <t xml:space="preserve">  BDVARP</t>
  </si>
  <si>
    <t>MÁXIMO</t>
  </si>
  <si>
    <t>MÍNIMO</t>
  </si>
  <si>
    <t xml:space="preserve">FÓRMULAS </t>
  </si>
  <si>
    <t>SINTAXIS Y ARGUMENTOS</t>
  </si>
  <si>
    <r>
      <t>BDCONTARA(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</si>
  <si>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r>
      <t>BDEXTRAER(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</si>
  <si>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r>
      <t>BDPRODUCTO(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</si>
  <si>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r>
      <t>BDDESVEST(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</si>
  <si>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t>BDDESVESTP</t>
  </si>
  <si>
    <r>
      <t>BDDESVESTP(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</si>
  <si>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t xml:space="preserve">  BDDESVESTP</t>
  </si>
  <si>
    <r>
      <t>BDVAR(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</si>
  <si>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r>
      <t>BDVARP(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</si>
  <si>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r>
      <rPr>
        <sz val="7"/>
        <color rgb="FF000000"/>
        <rFont val="Times New Roman"/>
        <family val="1"/>
      </rPr>
      <t xml:space="preserve">        </t>
    </r>
    <r>
      <rPr>
        <b/>
        <sz val="14"/>
        <color rgb="FF000000"/>
        <rFont val="Calibri"/>
        <family val="2"/>
        <scheme val="minor"/>
      </rPr>
      <t>La primera fila del rango contiene los títulos de cada columna.</t>
    </r>
  </si>
  <si>
    <r>
      <t>·</t>
    </r>
    <r>
      <rPr>
        <b/>
        <i/>
        <sz val="14"/>
        <color rgb="FF7030A0"/>
        <rFont val="Calibri"/>
        <family val="2"/>
        <scheme val="minor"/>
      </rPr>
      <t>base_de_datos</t>
    </r>
    <r>
      <rPr>
        <b/>
        <sz val="14"/>
        <color rgb="FF000000"/>
        <rFont val="Calibri"/>
        <family val="2"/>
        <scheme val="minor"/>
      </rPr>
      <t xml:space="preserve">: El Rango de celdas que compone la base de datos. </t>
    </r>
  </si>
  <si>
    <r>
      <t>·</t>
    </r>
    <r>
      <rPr>
        <b/>
        <i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La columna que se contará en la función.</t>
    </r>
  </si>
  <si>
    <r>
      <rPr>
        <sz val="14"/>
        <rFont val="Symbol"/>
        <family val="1"/>
        <charset val="2"/>
      </rPr>
      <t>·</t>
    </r>
    <r>
      <rPr>
        <b/>
        <i/>
        <sz val="14"/>
        <color rgb="FF806000"/>
        <rFont val="Calibri"/>
        <family val="2"/>
        <scheme val="minor"/>
      </rPr>
      <t>criterios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BF8F00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Rango de celdas que contiene los criterios a cumplir.</t>
    </r>
  </si>
  <si>
    <r>
      <t>·</t>
    </r>
    <r>
      <rPr>
        <b/>
        <i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La columna que se extrará en la función.</t>
    </r>
  </si>
  <si>
    <t xml:space="preserve">Cuenta las celdas de tipo número de una columna </t>
  </si>
  <si>
    <t xml:space="preserve">de una base de datos que además cumplen con </t>
  </si>
  <si>
    <t>una serie de criterios.</t>
  </si>
  <si>
    <t xml:space="preserve">Cuenta las celdas que no están en blanco en una </t>
  </si>
  <si>
    <t>columna de una base de datos que además</t>
  </si>
  <si>
    <t>cumplen con una serie de criterios.</t>
  </si>
  <si>
    <t>Extrae un solo valor de una columna de una</t>
  </si>
  <si>
    <t>serie de criterios.</t>
  </si>
  <si>
    <t>base de datos que además cumplen con una</t>
  </si>
  <si>
    <t xml:space="preserve">Obtiene la desviación estándar a partir de una muestra de celdas </t>
  </si>
  <si>
    <t>seleccionadas que cumplen con una serie de condiciones.</t>
  </si>
  <si>
    <t>Obtiene la desviación estándar poblacional a partir de una muestra de</t>
  </si>
  <si>
    <t>celdas seleccionadas que cumplen con una serie de condiciones.</t>
  </si>
  <si>
    <t>que cumplen con una serie de condiciones.</t>
  </si>
  <si>
    <t xml:space="preserve">Obtiene la varianza a partir de una muestra de celdas seleccionadas </t>
  </si>
  <si>
    <t xml:space="preserve">Obtiene la varianza poblacional a partir de una muestra de celdas </t>
  </si>
  <si>
    <r>
      <t>BDMAX(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</si>
  <si>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r>
      <t>BDMIN(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</si>
  <si>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r>
      <t>BDSUMA(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</si>
  <si>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r>
      <t>BDPROMEDIO(</t>
    </r>
    <r>
      <rPr>
        <b/>
        <sz val="14"/>
        <color rgb="FF7030A0"/>
        <rFont val="Calibri"/>
        <family val="2"/>
        <scheme val="minor"/>
      </rPr>
      <t>base_de_datos</t>
    </r>
    <r>
      <rPr>
        <b/>
        <sz val="14"/>
        <color theme="1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 xml:space="preserve"> criterios</t>
    </r>
    <r>
      <rPr>
        <b/>
        <sz val="14"/>
        <color theme="1"/>
        <rFont val="Calibri"/>
        <family val="2"/>
        <scheme val="minor"/>
      </rPr>
      <t>)</t>
    </r>
  </si>
  <si>
    <r>
      <t>·</t>
    </r>
    <r>
      <rPr>
        <b/>
        <i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La columna que se se obtendrá el valor máximo.</t>
    </r>
  </si>
  <si>
    <r>
      <t>·</t>
    </r>
    <r>
      <rPr>
        <b/>
        <i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La columna que se se obtendrá el valor mínimo.</t>
    </r>
  </si>
  <si>
    <r>
      <t>·</t>
    </r>
    <r>
      <rPr>
        <b/>
        <i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La columna con los valores a sumar.</t>
    </r>
  </si>
  <si>
    <r>
      <t>·</t>
    </r>
    <r>
      <rPr>
        <b/>
        <i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La columna con los valores a promediar.</t>
    </r>
  </si>
  <si>
    <r>
      <t>·</t>
    </r>
    <r>
      <rPr>
        <b/>
        <i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La columna con los valores a multiplicar.</t>
    </r>
  </si>
  <si>
    <t>La primera fila del rango contiene los títulos de cada columna.</t>
  </si>
  <si>
    <t>=BDCONTAR(B18:F34;D18;H22:H23)</t>
  </si>
  <si>
    <t>=BDCONTARA(B18:F34;F18;I22:I23)</t>
  </si>
  <si>
    <t>=BDEXTRAER(B18:F34;B18;J22:K23)</t>
  </si>
  <si>
    <t xml:space="preserve">Obtiene el valor máximo de una columna de la base de datos considerando </t>
  </si>
  <si>
    <t>solo los registros que cumplen con los criterios establecidos.</t>
  </si>
  <si>
    <t xml:space="preserve">Obtiene el valor mínimo de una columna de la base de datos considerando </t>
  </si>
  <si>
    <t xml:space="preserve">Obtiene la suma de una columna de la base de datos considerando </t>
  </si>
  <si>
    <t xml:space="preserve">Obtiene el promedio de una columna de la base de datos considerando </t>
  </si>
  <si>
    <t xml:space="preserve">Obtiene el producto de una columna  de la base de datos considerando </t>
  </si>
  <si>
    <t>=BDMAX(G26:J42;I26;A31:A32)</t>
  </si>
  <si>
    <t>=BDMIN(G26:J42;J26;B31:B35)</t>
  </si>
  <si>
    <t>=BDPROMEDIO(G26:J42;I26;C31:C32)</t>
  </si>
  <si>
    <t>=BDSUMA(G18:I22;H18;D31:D35)</t>
  </si>
  <si>
    <t>=BDPRODUCTO(G18:I22;I18;E31:E32)</t>
  </si>
  <si>
    <t>BDEXTRAER:</t>
  </si>
  <si>
    <t>BDCONTAR y BDCONTARA:</t>
  </si>
  <si>
    <t xml:space="preserve">BDMAX:  </t>
  </si>
  <si>
    <t>BDMIN:</t>
  </si>
  <si>
    <t>BDSUMA:</t>
  </si>
  <si>
    <t>BDPROMEDIO:</t>
  </si>
  <si>
    <t>BDPRODUCTO:</t>
  </si>
  <si>
    <r>
      <t>·</t>
    </r>
    <r>
      <rPr>
        <b/>
        <i/>
        <sz val="14"/>
        <color rgb="FF00B050"/>
        <rFont val="Calibri"/>
        <family val="2"/>
        <scheme val="minor"/>
      </rPr>
      <t>nombre_de_campo</t>
    </r>
    <r>
      <rPr>
        <b/>
        <sz val="14"/>
        <color theme="1"/>
        <rFont val="Calibri"/>
        <family val="2"/>
        <scheme val="minor"/>
      </rPr>
      <t xml:space="preserve">: </t>
    </r>
    <r>
      <rPr>
        <b/>
        <sz val="14"/>
        <color rgb="FF000000"/>
        <rFont val="Calibri"/>
        <family val="2"/>
        <scheme val="minor"/>
      </rPr>
      <t xml:space="preserve">La columna con los números a considerar </t>
    </r>
  </si>
  <si>
    <t>en el cálculo.</t>
  </si>
  <si>
    <t>Hallar la desviación estándar y varianza muestral y poblacional de las edades de los siguientes alumnos por facultad.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</si>
</sst>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$-540A]* #,##0.00_ ;_-[$$-540A]* \-#,##0.00\ ;_-[$$-540A]* &quot;-&quot;??_ ;_-@_ "/>
    <numFmt numFmtId="165" formatCode="0.000000"/>
  </numFmts>
  <fonts count="22" x14ac:knownFonts="1">
    <font>
      <sz val="11"/>
      <color theme="1"/>
      <name val="Calibri"/>
      <family val="2"/>
      <scheme val="minor"/>
    </font>
    <font>
      <b/>
      <sz val="16"/>
      <color theme="4"/>
      <name val="Franklin Gothic Demi"/>
      <family val="2"/>
    </font>
    <font>
      <b/>
      <sz val="14"/>
      <color theme="1"/>
      <name val="Calibri"/>
      <family val="2"/>
      <scheme val="minor"/>
    </font>
    <font>
      <sz val="14"/>
      <color theme="1"/>
      <name val="Franklin Gothic Demi"/>
      <family val="2"/>
    </font>
    <font>
      <sz val="14"/>
      <color theme="0"/>
      <name val="Franklin Gothic Demi"/>
      <family val="2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Franklin Gothic Demi"/>
      <family val="2"/>
    </font>
    <font>
      <b/>
      <sz val="14"/>
      <color rgb="FF7030A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  <font>
      <sz val="14"/>
      <color rgb="FF000000"/>
      <name val="Symbol"/>
      <family val="1"/>
      <charset val="2"/>
    </font>
    <font>
      <sz val="7"/>
      <color rgb="FF000000"/>
      <name val="Times New Roman"/>
      <family val="1"/>
    </font>
    <font>
      <b/>
      <sz val="14"/>
      <color rgb="FF000000"/>
      <name val="Calibri"/>
      <family val="2"/>
      <scheme val="minor"/>
    </font>
    <font>
      <sz val="14"/>
      <color rgb="FFBF8F00"/>
      <name val="Symbol"/>
      <family val="1"/>
      <charset val="2"/>
    </font>
    <font>
      <b/>
      <sz val="14"/>
      <color rgb="FFBF8F00"/>
      <name val="Calibri"/>
      <family val="2"/>
      <scheme val="minor"/>
    </font>
    <font>
      <sz val="14"/>
      <name val="Symbol"/>
      <family val="1"/>
      <charset val="2"/>
    </font>
    <font>
      <b/>
      <i/>
      <sz val="14"/>
      <color rgb="FF7030A0"/>
      <name val="Calibri"/>
      <family val="2"/>
      <scheme val="minor"/>
    </font>
    <font>
      <b/>
      <i/>
      <sz val="14"/>
      <color rgb="FF00B050"/>
      <name val="Calibri"/>
      <family val="2"/>
      <scheme val="minor"/>
    </font>
    <font>
      <b/>
      <i/>
      <sz val="14"/>
      <color rgb="FF806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0" fillId="0" borderId="0" xfId="0" applyAlignment="1">
      <alignment horizontal="center"/>
    </xf>
    <xf numFmtId="0" fontId="4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4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2" fillId="5" borderId="1" xfId="0" applyFont="1" applyFill="1" applyBorder="1"/>
    <xf numFmtId="0" fontId="2" fillId="0" borderId="1" xfId="0" quotePrefix="1" applyFont="1" applyBorder="1"/>
    <xf numFmtId="0" fontId="2" fillId="0" borderId="9" xfId="0" quotePrefix="1" applyFont="1" applyBorder="1"/>
    <xf numFmtId="0" fontId="6" fillId="0" borderId="0" xfId="0" applyFont="1"/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right" vertical="center"/>
    </xf>
    <xf numFmtId="0" fontId="2" fillId="0" borderId="2" xfId="0" quotePrefix="1" applyFont="1" applyBorder="1"/>
    <xf numFmtId="0" fontId="2" fillId="0" borderId="2" xfId="0" quotePrefix="1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164" fontId="6" fillId="5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2" fillId="2" borderId="0" xfId="0" applyFont="1" applyFill="1"/>
    <xf numFmtId="0" fontId="6" fillId="2" borderId="3" xfId="0" applyFont="1" applyFill="1" applyBorder="1" applyAlignment="1">
      <alignment horizontal="center"/>
    </xf>
    <xf numFmtId="0" fontId="0" fillId="2" borderId="0" xfId="0" applyFill="1"/>
    <xf numFmtId="0" fontId="6" fillId="4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quotePrefix="1" applyFont="1" applyFill="1"/>
    <xf numFmtId="0" fontId="6" fillId="2" borderId="0" xfId="0" applyFont="1" applyFill="1"/>
    <xf numFmtId="0" fontId="0" fillId="0" borderId="13" xfId="0" applyBorder="1"/>
    <xf numFmtId="0" fontId="0" fillId="0" borderId="10" xfId="0" applyBorder="1"/>
    <xf numFmtId="0" fontId="0" fillId="0" borderId="11" xfId="0" applyBorder="1"/>
    <xf numFmtId="0" fontId="4" fillId="2" borderId="0" xfId="0" applyFont="1" applyFill="1"/>
    <xf numFmtId="0" fontId="4" fillId="3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1" fillId="7" borderId="6" xfId="0" applyFont="1" applyFill="1" applyBorder="1" applyAlignment="1">
      <alignment vertical="center"/>
    </xf>
    <xf numFmtId="0" fontId="11" fillId="7" borderId="12" xfId="0" applyFont="1" applyFill="1" applyBorder="1" applyAlignment="1">
      <alignment vertical="center"/>
    </xf>
    <xf numFmtId="0" fontId="11" fillId="7" borderId="0" xfId="0" applyFont="1" applyFill="1" applyAlignment="1">
      <alignment vertical="center"/>
    </xf>
    <xf numFmtId="0" fontId="14" fillId="7" borderId="9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6" fillId="0" borderId="6" xfId="0" applyFont="1" applyBorder="1"/>
    <xf numFmtId="0" fontId="6" fillId="0" borderId="8" xfId="0" applyFont="1" applyBorder="1"/>
    <xf numFmtId="0" fontId="6" fillId="0" borderId="12" xfId="0" applyFont="1" applyBorder="1"/>
    <xf numFmtId="0" fontId="6" fillId="0" borderId="13" xfId="0" applyFont="1" applyBorder="1"/>
    <xf numFmtId="0" fontId="2" fillId="2" borderId="12" xfId="0" quotePrefix="1" applyFont="1" applyFill="1" applyBorder="1" applyAlignment="1">
      <alignment vertical="top"/>
    </xf>
    <xf numFmtId="0" fontId="2" fillId="2" borderId="9" xfId="0" quotePrefix="1" applyFont="1" applyFill="1" applyBorder="1" applyAlignment="1">
      <alignment vertical="top"/>
    </xf>
    <xf numFmtId="0" fontId="14" fillId="7" borderId="0" xfId="0" applyFont="1" applyFill="1" applyAlignment="1">
      <alignment vertical="center"/>
    </xf>
    <xf numFmtId="0" fontId="6" fillId="0" borderId="11" xfId="0" applyFont="1" applyBorder="1"/>
    <xf numFmtId="0" fontId="0" fillId="0" borderId="8" xfId="0" applyBorder="1"/>
    <xf numFmtId="0" fontId="2" fillId="2" borderId="7" xfId="0" quotePrefix="1" applyFont="1" applyFill="1" applyBorder="1"/>
    <xf numFmtId="0" fontId="2" fillId="2" borderId="12" xfId="0" applyFont="1" applyFill="1" applyBorder="1" applyAlignment="1">
      <alignment vertical="center"/>
    </xf>
    <xf numFmtId="0" fontId="2" fillId="0" borderId="13" xfId="0" applyFont="1" applyBorder="1"/>
    <xf numFmtId="0" fontId="2" fillId="0" borderId="13" xfId="0" applyFont="1" applyBorder="1" applyAlignment="1">
      <alignment vertical="top"/>
    </xf>
    <xf numFmtId="0" fontId="4" fillId="2" borderId="8" xfId="0" applyFont="1" applyFill="1" applyBorder="1"/>
    <xf numFmtId="0" fontId="2" fillId="0" borderId="0" xfId="0" applyFont="1" applyAlignment="1">
      <alignment vertical="top"/>
    </xf>
    <xf numFmtId="0" fontId="2" fillId="0" borderId="7" xfId="0" applyFont="1" applyBorder="1"/>
    <xf numFmtId="0" fontId="2" fillId="0" borderId="10" xfId="0" applyFont="1" applyBorder="1" applyAlignment="1">
      <alignment vertical="top"/>
    </xf>
    <xf numFmtId="0" fontId="0" fillId="0" borderId="7" xfId="0" applyBorder="1"/>
    <xf numFmtId="0" fontId="2" fillId="2" borderId="0" xfId="0" applyFont="1" applyFill="1" applyAlignment="1">
      <alignment vertical="center"/>
    </xf>
    <xf numFmtId="0" fontId="2" fillId="2" borderId="13" xfId="0" quotePrefix="1" applyFont="1" applyFill="1" applyBorder="1"/>
    <xf numFmtId="0" fontId="11" fillId="7" borderId="8" xfId="0" applyFont="1" applyFill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7" borderId="13" xfId="0" applyFont="1" applyFill="1" applyBorder="1" applyAlignment="1">
      <alignment vertical="center"/>
    </xf>
    <xf numFmtId="0" fontId="14" fillId="7" borderId="11" xfId="0" applyFont="1" applyFill="1" applyBorder="1" applyAlignment="1">
      <alignment vertical="center"/>
    </xf>
    <xf numFmtId="0" fontId="0" fillId="2" borderId="13" xfId="0" applyFill="1" applyBorder="1"/>
    <xf numFmtId="0" fontId="0" fillId="2" borderId="10" xfId="0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0" xfId="0" applyFont="1" applyBorder="1" applyAlignment="1">
      <alignment horizontal="left"/>
    </xf>
    <xf numFmtId="0" fontId="11" fillId="7" borderId="11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0" fillId="2" borderId="7" xfId="0" applyFill="1" applyBorder="1"/>
    <xf numFmtId="0" fontId="14" fillId="2" borderId="11" xfId="0" applyFont="1" applyFill="1" applyBorder="1" applyAlignment="1">
      <alignment vertical="center"/>
    </xf>
    <xf numFmtId="0" fontId="0" fillId="0" borderId="3" xfId="0" applyBorder="1"/>
    <xf numFmtId="0" fontId="20" fillId="2" borderId="12" xfId="0" applyFont="1" applyFill="1" applyBorder="1" applyAlignment="1">
      <alignment vertical="center"/>
    </xf>
    <xf numFmtId="0" fontId="21" fillId="2" borderId="1" xfId="0" applyFont="1" applyFill="1" applyBorder="1"/>
    <xf numFmtId="0" fontId="2" fillId="0" borderId="1" xfId="0" applyFont="1" applyFill="1" applyBorder="1" applyAlignment="1">
      <alignment horizontal="center"/>
    </xf>
    <xf numFmtId="165" fontId="4" fillId="2" borderId="12" xfId="0" applyNumberFormat="1" applyFont="1" applyFill="1" applyBorder="1"/>
    <xf numFmtId="165" fontId="4" fillId="2" borderId="0" xfId="0" applyNumberFormat="1" applyFont="1" applyFill="1"/>
    <xf numFmtId="165" fontId="4" fillId="2" borderId="13" xfId="0" applyNumberFormat="1" applyFont="1" applyFill="1" applyBorder="1"/>
    <xf numFmtId="165" fontId="7" fillId="4" borderId="1" xfId="0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3" xfId="0" applyNumberForma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0" borderId="1" xfId="0" quotePrefix="1" applyNumberFormat="1" applyFont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0" fillId="2" borderId="0" xfId="0" applyFont="1" applyFill="1"/>
    <xf numFmtId="0" fontId="3" fillId="4" borderId="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3" xfId="0" quotePrefix="1" applyFont="1" applyFill="1" applyBorder="1" applyAlignment="1">
      <alignment horizontal="center"/>
    </xf>
    <xf numFmtId="0" fontId="2" fillId="2" borderId="4" xfId="0" quotePrefix="1" applyFont="1" applyFill="1" applyBorder="1" applyAlignment="1">
      <alignment horizontal="center"/>
    </xf>
    <xf numFmtId="0" fontId="2" fillId="2" borderId="5" xfId="0" quotePrefix="1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0" fillId="2" borderId="14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267515</xdr:colOff>
      <xdr:row>17</xdr:row>
      <xdr:rowOff>125104</xdr:rowOff>
    </xdr:from>
    <xdr:to>
      <xdr:col>3</xdr:col>
      <xdr:colOff>2734613</xdr:colOff>
      <xdr:row>25</xdr:row>
      <xdr:rowOff>132517</xdr:rowOff>
    </xdr:to>
    <xdr:pic>
      <xdr:nvPicPr>
        <xdr:cNvPr id="5" name="Imagen 4" descr="http://buscarempleo.republica.com/files/2014/09/libros-apilados-254x214.jpg">
          <a:extLst>
            <a:ext uri="{FF2B5EF4-FFF2-40B4-BE49-F238E27FC236}">
              <a16:creationId xmlns:a16="http://schemas.microsoft.com/office/drawing/2014/main" id="{8E3EEEAA-2F9A-4E25-9ADB-8515DFF94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7515" y="4252604"/>
          <a:ext cx="2467098" cy="1984572"/>
        </a:xfrm>
        <a:prstGeom prst="rect">
          <a:avLst/>
        </a:prstGeom>
        <a:noFill/>
        <a:ln w="38100"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251500</xdr:colOff>
      <xdr:row>17</xdr:row>
      <xdr:rowOff>213588</xdr:rowOff>
    </xdr:from>
    <xdr:to>
      <xdr:col>4</xdr:col>
      <xdr:colOff>2585488</xdr:colOff>
      <xdr:row>25</xdr:row>
      <xdr:rowOff>107422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EF9701-D233-4336-AB12-D00641FAD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58886" y="4240065"/>
          <a:ext cx="2333988" cy="1820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4"/>
  <sheetViews>
    <sheetView showGridLines="0" zoomScaleNormal="100" workbookViewId="0">
      <selection activeCell="H3" sqref="H3"/>
    </sheetView>
  </sheetViews>
  <sheetFormatPr baseColWidth="10" defaultRowHeight="15" x14ac:dyDescent="0.25"/>
  <cols>
    <col min="1" max="1" width="1.42578125" customWidth="1"/>
    <col min="2" max="2" width="31.85546875" customWidth="1"/>
    <col min="3" max="3" width="19.7109375" customWidth="1"/>
    <col min="4" max="4" width="9.42578125" customWidth="1"/>
    <col min="5" max="5" width="19.28515625" customWidth="1"/>
    <col min="6" max="6" width="23.140625" customWidth="1"/>
    <col min="7" max="7" width="2.140625" customWidth="1"/>
    <col min="8" max="8" width="43.42578125" customWidth="1"/>
    <col min="9" max="9" width="33.42578125" customWidth="1"/>
    <col min="10" max="10" width="18.85546875" customWidth="1"/>
    <col min="11" max="11" width="22.140625" customWidth="1"/>
  </cols>
  <sheetData>
    <row r="1" spans="2:13" ht="21" x14ac:dyDescent="0.25">
      <c r="B1" s="1" t="s">
        <v>0</v>
      </c>
    </row>
    <row r="3" spans="2:13" ht="19.5" x14ac:dyDescent="0.35">
      <c r="B3" s="120" t="s">
        <v>1</v>
      </c>
      <c r="C3" s="117" t="s">
        <v>62</v>
      </c>
      <c r="D3" s="118"/>
      <c r="E3" s="118"/>
      <c r="F3" s="119"/>
      <c r="G3" s="48"/>
      <c r="J3" s="48"/>
      <c r="K3" s="48"/>
      <c r="L3" s="35"/>
    </row>
    <row r="4" spans="2:13" ht="18.75" x14ac:dyDescent="0.3">
      <c r="B4" s="121"/>
      <c r="C4" s="2" t="s">
        <v>76</v>
      </c>
      <c r="D4" s="2"/>
      <c r="F4" s="45"/>
      <c r="L4" s="44"/>
      <c r="M4" s="2"/>
    </row>
    <row r="5" spans="2:13" ht="19.5" x14ac:dyDescent="0.35">
      <c r="B5" s="121"/>
      <c r="C5" s="2" t="s">
        <v>77</v>
      </c>
      <c r="D5" s="2"/>
      <c r="F5" s="45"/>
      <c r="H5" s="123" t="s">
        <v>61</v>
      </c>
      <c r="I5" s="124"/>
      <c r="L5" s="35"/>
    </row>
    <row r="6" spans="2:13" ht="18.75" x14ac:dyDescent="0.25">
      <c r="B6" s="122"/>
      <c r="C6" s="73" t="s">
        <v>78</v>
      </c>
      <c r="D6" s="73"/>
      <c r="F6" s="45"/>
      <c r="H6" s="51" t="s">
        <v>72</v>
      </c>
      <c r="I6" s="79"/>
    </row>
    <row r="7" spans="2:13" ht="18.75" x14ac:dyDescent="0.3">
      <c r="B7" s="120" t="s">
        <v>2</v>
      </c>
      <c r="C7" s="117" t="s">
        <v>62</v>
      </c>
      <c r="D7" s="118"/>
      <c r="E7" s="118"/>
      <c r="F7" s="119"/>
      <c r="H7" s="80" t="s">
        <v>101</v>
      </c>
      <c r="I7" s="81"/>
    </row>
    <row r="8" spans="2:13" ht="21" x14ac:dyDescent="0.3">
      <c r="B8" s="121"/>
      <c r="C8" s="2" t="s">
        <v>79</v>
      </c>
      <c r="D8" s="70"/>
      <c r="E8" s="43"/>
      <c r="F8" s="78"/>
      <c r="H8" s="98" t="s">
        <v>117</v>
      </c>
      <c r="I8" s="45"/>
    </row>
    <row r="9" spans="2:13" ht="18.75" x14ac:dyDescent="0.3">
      <c r="B9" s="121"/>
      <c r="C9" s="2" t="s">
        <v>80</v>
      </c>
      <c r="D9" s="70"/>
      <c r="F9" s="45"/>
      <c r="H9" s="52" t="s">
        <v>73</v>
      </c>
      <c r="I9" s="82"/>
    </row>
    <row r="10" spans="2:13" ht="21" x14ac:dyDescent="0.25">
      <c r="B10" s="122"/>
      <c r="C10" s="73" t="s">
        <v>81</v>
      </c>
      <c r="D10" s="71"/>
      <c r="F10" s="45"/>
      <c r="H10" s="98" t="s">
        <v>116</v>
      </c>
      <c r="I10" s="45"/>
    </row>
    <row r="11" spans="2:13" ht="18.75" x14ac:dyDescent="0.3">
      <c r="B11" s="120" t="s">
        <v>3</v>
      </c>
      <c r="C11" s="117" t="s">
        <v>63</v>
      </c>
      <c r="D11" s="118"/>
      <c r="E11" s="118"/>
      <c r="F11" s="119"/>
      <c r="H11" s="52" t="s">
        <v>75</v>
      </c>
      <c r="I11" s="45"/>
    </row>
    <row r="12" spans="2:13" ht="18.75" x14ac:dyDescent="0.3">
      <c r="B12" s="121"/>
      <c r="C12" s="74" t="s">
        <v>82</v>
      </c>
      <c r="D12" s="74"/>
      <c r="E12" s="76"/>
      <c r="F12" s="67"/>
      <c r="H12" s="54" t="s">
        <v>74</v>
      </c>
      <c r="I12" s="83"/>
      <c r="J12" s="37"/>
      <c r="K12" s="37"/>
    </row>
    <row r="13" spans="2:13" ht="18.75" x14ac:dyDescent="0.3">
      <c r="B13" s="121"/>
      <c r="C13" s="2" t="s">
        <v>84</v>
      </c>
      <c r="D13" s="2"/>
      <c r="E13" s="43"/>
      <c r="F13" s="78"/>
    </row>
    <row r="14" spans="2:13" ht="18.75" x14ac:dyDescent="0.25">
      <c r="B14" s="122"/>
      <c r="C14" s="75" t="s">
        <v>83</v>
      </c>
      <c r="D14" s="75"/>
      <c r="E14" s="46"/>
      <c r="F14" s="47"/>
    </row>
    <row r="16" spans="2:13" ht="21" x14ac:dyDescent="0.3">
      <c r="B16" s="1" t="s">
        <v>4</v>
      </c>
      <c r="H16" s="42"/>
      <c r="J16" s="37"/>
      <c r="K16" s="37"/>
    </row>
    <row r="17" spans="2:11" ht="18.75" x14ac:dyDescent="0.3">
      <c r="H17" s="42"/>
      <c r="J17" s="37"/>
      <c r="K17" s="37"/>
    </row>
    <row r="18" spans="2:11" ht="19.5" x14ac:dyDescent="0.35">
      <c r="B18" s="5" t="s">
        <v>7</v>
      </c>
      <c r="C18" s="5" t="s">
        <v>5</v>
      </c>
      <c r="D18" s="5" t="s">
        <v>6</v>
      </c>
      <c r="E18" s="5" t="s">
        <v>8</v>
      </c>
      <c r="F18" s="5" t="s">
        <v>9</v>
      </c>
      <c r="G18" s="4"/>
      <c r="H18" s="123" t="s">
        <v>28</v>
      </c>
      <c r="I18" s="125"/>
      <c r="J18" s="125"/>
      <c r="K18" s="124"/>
    </row>
    <row r="19" spans="2:11" ht="18.75" x14ac:dyDescent="0.3">
      <c r="B19" s="16" t="s">
        <v>10</v>
      </c>
      <c r="C19" s="3" t="s">
        <v>24</v>
      </c>
      <c r="D19" s="9">
        <v>15</v>
      </c>
      <c r="E19" s="10" t="str">
        <f>IF(D19&gt;12, "SÍ", "NO")</f>
        <v>SÍ</v>
      </c>
      <c r="F19" s="6" t="str">
        <f>IF(D19&lt;=12, "SÍ", "NO")</f>
        <v>NO</v>
      </c>
      <c r="H19" s="26" t="s">
        <v>102</v>
      </c>
      <c r="I19" s="26" t="s">
        <v>103</v>
      </c>
      <c r="J19" s="17" t="s">
        <v>104</v>
      </c>
      <c r="K19" s="3"/>
    </row>
    <row r="20" spans="2:11" ht="19.5" x14ac:dyDescent="0.35">
      <c r="B20" s="16" t="s">
        <v>11</v>
      </c>
      <c r="C20" s="3" t="s">
        <v>24</v>
      </c>
      <c r="D20" s="9">
        <v>17</v>
      </c>
      <c r="E20" s="10" t="str">
        <f t="shared" ref="E20:E34" si="0">IF(D20&gt;12, "SÍ", "NO")</f>
        <v>SÍ</v>
      </c>
      <c r="F20" s="6" t="str">
        <f t="shared" ref="F20:F34" si="1">IF(D20&lt;=12, "SÍ", "NO")</f>
        <v>NO</v>
      </c>
      <c r="H20" s="20" t="s">
        <v>1</v>
      </c>
      <c r="I20" s="20" t="s">
        <v>2</v>
      </c>
      <c r="J20" s="113" t="s">
        <v>3</v>
      </c>
      <c r="K20" s="114"/>
    </row>
    <row r="21" spans="2:11" ht="18.75" x14ac:dyDescent="0.3">
      <c r="B21" s="7" t="s">
        <v>34</v>
      </c>
      <c r="C21" s="7" t="s">
        <v>25</v>
      </c>
      <c r="D21" s="13">
        <v>12</v>
      </c>
      <c r="E21" s="13" t="str">
        <f t="shared" si="0"/>
        <v>NO</v>
      </c>
      <c r="F21" s="13" t="str">
        <f t="shared" si="1"/>
        <v>SÍ</v>
      </c>
      <c r="H21" s="6">
        <f>DCOUNT(B18:F34,D18,H22:H23)</f>
        <v>10</v>
      </c>
      <c r="I21" s="6">
        <f>DCOUNTA(B18:F34,F18,I22:I23)</f>
        <v>6</v>
      </c>
      <c r="J21" s="115" t="str">
        <f>DGET(B18:F34,B18,J22:K23)</f>
        <v>OMAR MERINO</v>
      </c>
      <c r="K21" s="116"/>
    </row>
    <row r="22" spans="2:11" ht="19.5" x14ac:dyDescent="0.35">
      <c r="B22" s="16" t="s">
        <v>22</v>
      </c>
      <c r="C22" s="3" t="s">
        <v>26</v>
      </c>
      <c r="D22" s="9">
        <v>18</v>
      </c>
      <c r="E22" s="10" t="str">
        <f t="shared" si="0"/>
        <v>SÍ</v>
      </c>
      <c r="F22" s="6" t="str">
        <f t="shared" si="1"/>
        <v>NO</v>
      </c>
      <c r="H22" s="5" t="s">
        <v>6</v>
      </c>
      <c r="I22" s="5" t="s">
        <v>9</v>
      </c>
      <c r="J22" s="5" t="s">
        <v>8</v>
      </c>
      <c r="K22" s="5" t="s">
        <v>5</v>
      </c>
    </row>
    <row r="23" spans="2:11" ht="18.75" x14ac:dyDescent="0.3">
      <c r="B23" s="16" t="s">
        <v>12</v>
      </c>
      <c r="C23" s="3" t="s">
        <v>25</v>
      </c>
      <c r="D23" s="9">
        <v>14</v>
      </c>
      <c r="E23" s="10" t="str">
        <f t="shared" si="0"/>
        <v>SÍ</v>
      </c>
      <c r="F23" s="6" t="str">
        <f t="shared" si="1"/>
        <v>NO</v>
      </c>
      <c r="H23" s="6" t="s">
        <v>31</v>
      </c>
      <c r="I23" s="11" t="s">
        <v>29</v>
      </c>
      <c r="J23" s="11" t="s">
        <v>30</v>
      </c>
      <c r="K23" s="6" t="s">
        <v>25</v>
      </c>
    </row>
    <row r="24" spans="2:11" ht="18.75" x14ac:dyDescent="0.3">
      <c r="B24" s="7" t="s">
        <v>21</v>
      </c>
      <c r="C24" s="7" t="s">
        <v>26</v>
      </c>
      <c r="D24" s="13">
        <v>10</v>
      </c>
      <c r="E24" s="13" t="str">
        <f t="shared" si="0"/>
        <v>NO</v>
      </c>
      <c r="F24" s="13" t="str">
        <f t="shared" si="1"/>
        <v>SÍ</v>
      </c>
      <c r="I24" s="22"/>
    </row>
    <row r="25" spans="2:11" ht="18.75" x14ac:dyDescent="0.3">
      <c r="B25" s="7" t="s">
        <v>13</v>
      </c>
      <c r="C25" s="15" t="s">
        <v>24</v>
      </c>
      <c r="D25" s="13">
        <v>12</v>
      </c>
      <c r="E25" s="13" t="str">
        <f t="shared" si="0"/>
        <v>NO</v>
      </c>
      <c r="F25" s="13" t="str">
        <f t="shared" si="1"/>
        <v>SÍ</v>
      </c>
    </row>
    <row r="26" spans="2:11" ht="19.5" x14ac:dyDescent="0.3">
      <c r="B26" s="16" t="s">
        <v>14</v>
      </c>
      <c r="C26" s="3" t="s">
        <v>26</v>
      </c>
      <c r="D26" s="9">
        <v>15</v>
      </c>
      <c r="E26" s="10" t="str">
        <f t="shared" si="0"/>
        <v>SÍ</v>
      </c>
      <c r="F26" s="6" t="str">
        <f t="shared" si="1"/>
        <v>NO</v>
      </c>
      <c r="I26" s="24" t="s">
        <v>32</v>
      </c>
      <c r="J26" s="23">
        <v>13</v>
      </c>
    </row>
    <row r="27" spans="2:11" ht="18.75" x14ac:dyDescent="0.3">
      <c r="B27" s="16" t="s">
        <v>15</v>
      </c>
      <c r="C27" s="7" t="s">
        <v>27</v>
      </c>
      <c r="D27" s="13">
        <v>11</v>
      </c>
      <c r="E27" s="13" t="str">
        <f t="shared" si="0"/>
        <v>NO</v>
      </c>
      <c r="F27" s="13" t="str">
        <f t="shared" si="1"/>
        <v>SÍ</v>
      </c>
    </row>
    <row r="28" spans="2:11" ht="18.75" x14ac:dyDescent="0.3">
      <c r="B28" s="16" t="s">
        <v>16</v>
      </c>
      <c r="C28" s="3" t="s">
        <v>27</v>
      </c>
      <c r="D28" s="9">
        <v>16</v>
      </c>
      <c r="E28" s="10" t="str">
        <f t="shared" si="0"/>
        <v>SÍ</v>
      </c>
      <c r="F28" s="6" t="str">
        <f t="shared" si="1"/>
        <v>NO</v>
      </c>
    </row>
    <row r="29" spans="2:11" ht="18.75" x14ac:dyDescent="0.3">
      <c r="B29" s="16" t="s">
        <v>17</v>
      </c>
      <c r="C29" s="3" t="s">
        <v>25</v>
      </c>
      <c r="D29" s="9">
        <v>17</v>
      </c>
      <c r="E29" s="10" t="str">
        <f t="shared" si="0"/>
        <v>SÍ</v>
      </c>
      <c r="F29" s="6" t="str">
        <f t="shared" si="1"/>
        <v>NO</v>
      </c>
    </row>
    <row r="30" spans="2:11" ht="18.75" x14ac:dyDescent="0.3">
      <c r="B30" s="16" t="s">
        <v>18</v>
      </c>
      <c r="C30" s="3" t="s">
        <v>25</v>
      </c>
      <c r="D30" s="9">
        <v>15</v>
      </c>
      <c r="E30" s="10" t="str">
        <f t="shared" si="0"/>
        <v>SÍ</v>
      </c>
      <c r="F30" s="6" t="str">
        <f t="shared" si="1"/>
        <v>NO</v>
      </c>
    </row>
    <row r="31" spans="2:11" ht="18.75" x14ac:dyDescent="0.3">
      <c r="B31" s="7" t="s">
        <v>19</v>
      </c>
      <c r="C31" s="7" t="s">
        <v>26</v>
      </c>
      <c r="D31" s="13">
        <v>11</v>
      </c>
      <c r="E31" s="13" t="str">
        <f t="shared" si="0"/>
        <v>NO</v>
      </c>
      <c r="F31" s="13" t="str">
        <f t="shared" si="1"/>
        <v>SÍ</v>
      </c>
    </row>
    <row r="32" spans="2:11" ht="18.75" x14ac:dyDescent="0.3">
      <c r="B32" s="16" t="s">
        <v>20</v>
      </c>
      <c r="C32" s="3" t="s">
        <v>27</v>
      </c>
      <c r="D32" s="9">
        <v>18</v>
      </c>
      <c r="E32" s="10" t="str">
        <f t="shared" si="0"/>
        <v>SÍ</v>
      </c>
      <c r="F32" s="6" t="str">
        <f t="shared" si="1"/>
        <v>NO</v>
      </c>
    </row>
    <row r="33" spans="2:6" ht="18.75" x14ac:dyDescent="0.3">
      <c r="B33" s="16" t="s">
        <v>23</v>
      </c>
      <c r="C33" s="3" t="s">
        <v>24</v>
      </c>
      <c r="D33" s="9">
        <v>15</v>
      </c>
      <c r="E33" s="10" t="str">
        <f t="shared" si="0"/>
        <v>SÍ</v>
      </c>
      <c r="F33" s="6" t="str">
        <f t="shared" si="1"/>
        <v>NO</v>
      </c>
    </row>
    <row r="34" spans="2:6" ht="18.75" x14ac:dyDescent="0.3">
      <c r="B34" s="7" t="s">
        <v>33</v>
      </c>
      <c r="C34" s="7" t="s">
        <v>24</v>
      </c>
      <c r="D34" s="13">
        <v>10</v>
      </c>
      <c r="E34" s="13" t="str">
        <f t="shared" si="0"/>
        <v>NO</v>
      </c>
      <c r="F34" s="13" t="str">
        <f t="shared" si="1"/>
        <v>SÍ</v>
      </c>
    </row>
  </sheetData>
  <mergeCells count="10">
    <mergeCell ref="B3:B6"/>
    <mergeCell ref="B7:B10"/>
    <mergeCell ref="B11:B14"/>
    <mergeCell ref="H5:I5"/>
    <mergeCell ref="H18:K18"/>
    <mergeCell ref="J20:K20"/>
    <mergeCell ref="J21:K21"/>
    <mergeCell ref="C3:F3"/>
    <mergeCell ref="C7:F7"/>
    <mergeCell ref="C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"/>
  <sheetViews>
    <sheetView showGridLines="0" tabSelected="1" zoomScale="70" zoomScaleNormal="70" workbookViewId="0">
      <selection activeCell="K13" sqref="K13"/>
    </sheetView>
  </sheetViews>
  <sheetFormatPr baseColWidth="10" defaultRowHeight="15" x14ac:dyDescent="0.25"/>
  <cols>
    <col min="1" max="1" width="37.140625" customWidth="1"/>
    <col min="2" max="2" width="34.28515625" customWidth="1"/>
    <col min="3" max="3" width="42.85546875" customWidth="1"/>
    <col min="4" max="4" width="44.85546875" customWidth="1"/>
    <col min="5" max="5" width="41.7109375" customWidth="1"/>
    <col min="6" max="6" width="19.42578125" customWidth="1"/>
    <col min="7" max="7" width="20.7109375" customWidth="1"/>
    <col min="8" max="8" width="33.7109375" customWidth="1"/>
  </cols>
  <sheetData>
    <row r="1" spans="2:9" ht="21" x14ac:dyDescent="0.25">
      <c r="B1" s="1" t="s">
        <v>35</v>
      </c>
    </row>
    <row r="3" spans="2:9" ht="19.5" x14ac:dyDescent="0.35">
      <c r="B3" s="120" t="s">
        <v>38</v>
      </c>
      <c r="C3" s="117" t="s">
        <v>92</v>
      </c>
      <c r="D3" s="119"/>
      <c r="E3" s="48"/>
      <c r="F3" s="123" t="s">
        <v>61</v>
      </c>
      <c r="G3" s="125"/>
      <c r="H3" s="125"/>
      <c r="I3" s="124"/>
    </row>
    <row r="4" spans="2:9" ht="19.5" x14ac:dyDescent="0.35">
      <c r="B4" s="121"/>
      <c r="C4" s="86" t="s">
        <v>105</v>
      </c>
      <c r="D4" s="45"/>
      <c r="F4" s="90" t="s">
        <v>72</v>
      </c>
      <c r="G4" s="95"/>
      <c r="H4" s="95"/>
      <c r="I4" s="72"/>
    </row>
    <row r="5" spans="2:9" ht="18.75" x14ac:dyDescent="0.3">
      <c r="B5" s="122"/>
      <c r="C5" s="88" t="s">
        <v>106</v>
      </c>
      <c r="D5" s="47"/>
      <c r="F5" s="91" t="s">
        <v>71</v>
      </c>
      <c r="G5" s="37"/>
      <c r="H5" s="37"/>
      <c r="I5" s="92"/>
    </row>
    <row r="6" spans="2:9" ht="18.75" x14ac:dyDescent="0.3">
      <c r="B6" s="120" t="s">
        <v>40</v>
      </c>
      <c r="C6" s="117" t="s">
        <v>93</v>
      </c>
      <c r="D6" s="119"/>
      <c r="F6" s="69" t="s">
        <v>118</v>
      </c>
      <c r="G6" s="37"/>
      <c r="H6" s="37"/>
      <c r="I6" s="92"/>
    </row>
    <row r="7" spans="2:9" ht="18.75" x14ac:dyDescent="0.3">
      <c r="B7" s="121"/>
      <c r="C7" s="86" t="s">
        <v>107</v>
      </c>
      <c r="D7" s="45"/>
      <c r="F7" s="91" t="s">
        <v>96</v>
      </c>
      <c r="G7" s="37"/>
      <c r="H7" s="37"/>
      <c r="I7" s="84"/>
    </row>
    <row r="8" spans="2:9" ht="18.75" x14ac:dyDescent="0.3">
      <c r="B8" s="122"/>
      <c r="C8" s="88" t="s">
        <v>106</v>
      </c>
      <c r="D8" s="47"/>
      <c r="F8" s="69" t="s">
        <v>119</v>
      </c>
      <c r="G8" s="37"/>
      <c r="H8" s="37"/>
      <c r="I8" s="92"/>
    </row>
    <row r="9" spans="2:9" ht="18.75" x14ac:dyDescent="0.3">
      <c r="B9" s="120" t="s">
        <v>37</v>
      </c>
      <c r="C9" s="117" t="s">
        <v>94</v>
      </c>
      <c r="D9" s="119"/>
      <c r="F9" s="91" t="s">
        <v>97</v>
      </c>
      <c r="G9" s="37"/>
      <c r="H9" s="37"/>
      <c r="I9" s="93"/>
    </row>
    <row r="10" spans="2:9" ht="18.75" x14ac:dyDescent="0.3">
      <c r="B10" s="121"/>
      <c r="C10" s="86" t="s">
        <v>108</v>
      </c>
      <c r="D10" s="45"/>
      <c r="E10" s="86"/>
      <c r="F10" s="69" t="s">
        <v>120</v>
      </c>
      <c r="G10" s="37"/>
      <c r="H10" s="37"/>
      <c r="I10" s="84"/>
    </row>
    <row r="11" spans="2:9" ht="18.75" x14ac:dyDescent="0.3">
      <c r="B11" s="122"/>
      <c r="C11" s="88" t="s">
        <v>106</v>
      </c>
      <c r="D11" s="47"/>
      <c r="E11" s="87"/>
      <c r="F11" s="91" t="s">
        <v>98</v>
      </c>
      <c r="G11" s="37"/>
      <c r="H11" s="37"/>
      <c r="I11" s="78"/>
    </row>
    <row r="12" spans="2:9" ht="18.75" x14ac:dyDescent="0.3">
      <c r="B12" s="120" t="s">
        <v>36</v>
      </c>
      <c r="C12" s="117" t="s">
        <v>95</v>
      </c>
      <c r="D12" s="119"/>
      <c r="E12" s="87"/>
      <c r="F12" s="69" t="s">
        <v>121</v>
      </c>
      <c r="G12" s="37"/>
      <c r="H12" s="37"/>
      <c r="I12" s="92"/>
    </row>
    <row r="13" spans="2:9" ht="18.75" x14ac:dyDescent="0.3">
      <c r="B13" s="121"/>
      <c r="C13" s="86" t="s">
        <v>109</v>
      </c>
      <c r="D13" s="45"/>
      <c r="E13" s="87"/>
      <c r="F13" s="91" t="s">
        <v>99</v>
      </c>
      <c r="G13" s="37"/>
      <c r="H13" s="37"/>
      <c r="I13" s="84"/>
    </row>
    <row r="14" spans="2:9" ht="18.75" x14ac:dyDescent="0.3">
      <c r="B14" s="122"/>
      <c r="C14" s="88" t="s">
        <v>106</v>
      </c>
      <c r="D14" s="47"/>
      <c r="F14" s="69" t="s">
        <v>122</v>
      </c>
      <c r="G14" s="37"/>
      <c r="H14" s="37"/>
      <c r="I14" s="92"/>
    </row>
    <row r="15" spans="2:9" ht="18.75" x14ac:dyDescent="0.3">
      <c r="B15" s="120" t="s">
        <v>39</v>
      </c>
      <c r="C15" s="117" t="s">
        <v>64</v>
      </c>
      <c r="D15" s="119"/>
      <c r="E15" s="86"/>
      <c r="F15" s="91" t="s">
        <v>100</v>
      </c>
      <c r="G15" s="37"/>
      <c r="H15" s="37"/>
      <c r="I15" s="84"/>
    </row>
    <row r="16" spans="2:9" ht="18.75" x14ac:dyDescent="0.3">
      <c r="B16" s="121"/>
      <c r="C16" s="86" t="s">
        <v>110</v>
      </c>
      <c r="D16" s="45"/>
      <c r="E16" s="87"/>
      <c r="F16" s="94" t="s">
        <v>74</v>
      </c>
      <c r="G16" s="85"/>
      <c r="H16" s="85"/>
      <c r="I16" s="96"/>
    </row>
    <row r="17" spans="1:10" ht="18.75" x14ac:dyDescent="0.3">
      <c r="B17" s="122"/>
      <c r="C17" s="88" t="s">
        <v>106</v>
      </c>
      <c r="D17" s="89"/>
      <c r="E17" s="87"/>
      <c r="I17" s="43"/>
    </row>
    <row r="18" spans="1:10" ht="19.5" x14ac:dyDescent="0.35">
      <c r="B18" s="77"/>
      <c r="C18" s="65"/>
      <c r="D18" s="65"/>
      <c r="E18" s="87"/>
      <c r="G18" s="5" t="s">
        <v>44</v>
      </c>
      <c r="H18" s="49" t="s">
        <v>43</v>
      </c>
      <c r="I18" s="30" t="s">
        <v>45</v>
      </c>
    </row>
    <row r="19" spans="1:10" ht="18.75" x14ac:dyDescent="0.3">
      <c r="D19" s="43"/>
      <c r="E19" s="43"/>
      <c r="G19" s="7" t="s">
        <v>24</v>
      </c>
      <c r="H19" s="50">
        <v>3</v>
      </c>
      <c r="I19" s="31">
        <v>30</v>
      </c>
    </row>
    <row r="20" spans="1:10" ht="18.75" x14ac:dyDescent="0.3">
      <c r="B20" s="77"/>
      <c r="C20" s="55"/>
      <c r="D20" s="53"/>
      <c r="E20" s="86"/>
      <c r="G20" s="7" t="s">
        <v>25</v>
      </c>
      <c r="H20" s="50">
        <v>2</v>
      </c>
      <c r="I20" s="33">
        <v>20</v>
      </c>
    </row>
    <row r="21" spans="1:10" ht="18.75" x14ac:dyDescent="0.3">
      <c r="B21" s="77"/>
      <c r="D21" s="55"/>
      <c r="E21" s="87"/>
      <c r="G21" s="7" t="s">
        <v>26</v>
      </c>
      <c r="H21" s="50">
        <v>4</v>
      </c>
      <c r="I21" s="31">
        <v>25</v>
      </c>
    </row>
    <row r="22" spans="1:10" ht="18.75" x14ac:dyDescent="0.3">
      <c r="B22" s="77"/>
      <c r="D22" s="53"/>
      <c r="E22" s="87"/>
      <c r="G22" s="7" t="s">
        <v>27</v>
      </c>
      <c r="H22" s="50">
        <v>3</v>
      </c>
      <c r="I22" s="31">
        <v>25</v>
      </c>
    </row>
    <row r="23" spans="1:10" ht="18.75" x14ac:dyDescent="0.3">
      <c r="B23" s="77"/>
      <c r="C23" s="65"/>
      <c r="D23" s="65"/>
      <c r="E23" s="87"/>
    </row>
    <row r="24" spans="1:10" ht="18.75" x14ac:dyDescent="0.3">
      <c r="D24" s="43"/>
      <c r="G24" s="97"/>
      <c r="H24" s="9" t="s">
        <v>48</v>
      </c>
      <c r="I24" s="38">
        <v>13</v>
      </c>
    </row>
    <row r="25" spans="1:10" ht="21" x14ac:dyDescent="0.25">
      <c r="B25" s="1" t="s">
        <v>4</v>
      </c>
    </row>
    <row r="26" spans="1:10" ht="19.5" x14ac:dyDescent="0.35">
      <c r="G26" s="5" t="s">
        <v>5</v>
      </c>
      <c r="H26" s="5" t="s">
        <v>7</v>
      </c>
      <c r="I26" s="5" t="s">
        <v>41</v>
      </c>
      <c r="J26" s="5" t="s">
        <v>42</v>
      </c>
    </row>
    <row r="27" spans="1:10" ht="19.5" x14ac:dyDescent="0.35">
      <c r="A27" s="39" t="s">
        <v>28</v>
      </c>
      <c r="B27" s="40"/>
      <c r="C27" s="40"/>
      <c r="D27" s="40"/>
      <c r="E27" s="41"/>
      <c r="G27" s="7" t="s">
        <v>24</v>
      </c>
      <c r="H27" s="8" t="s">
        <v>10</v>
      </c>
      <c r="I27" s="23">
        <v>15</v>
      </c>
      <c r="J27" s="28">
        <v>16</v>
      </c>
    </row>
    <row r="28" spans="1:10" ht="18.75" x14ac:dyDescent="0.3">
      <c r="A28" s="26" t="s">
        <v>111</v>
      </c>
      <c r="B28" s="26" t="s">
        <v>112</v>
      </c>
      <c r="C28" s="25" t="s">
        <v>113</v>
      </c>
      <c r="D28" s="18" t="s">
        <v>114</v>
      </c>
      <c r="E28" s="17" t="s">
        <v>115</v>
      </c>
      <c r="G28" s="7" t="s">
        <v>24</v>
      </c>
      <c r="H28" s="8" t="s">
        <v>11</v>
      </c>
      <c r="I28" s="23">
        <v>17</v>
      </c>
      <c r="J28" s="28">
        <v>15</v>
      </c>
    </row>
    <row r="29" spans="1:10" ht="19.5" x14ac:dyDescent="0.35">
      <c r="A29" s="32" t="s">
        <v>46</v>
      </c>
      <c r="B29" s="32" t="s">
        <v>40</v>
      </c>
      <c r="C29" s="32" t="s">
        <v>36</v>
      </c>
      <c r="D29" s="34" t="s">
        <v>37</v>
      </c>
      <c r="E29" s="32" t="s">
        <v>39</v>
      </c>
      <c r="G29" s="7" t="s">
        <v>24</v>
      </c>
      <c r="H29" s="8" t="s">
        <v>23</v>
      </c>
      <c r="I29" s="23">
        <v>15</v>
      </c>
      <c r="J29" s="28">
        <v>17</v>
      </c>
    </row>
    <row r="30" spans="1:10" ht="18.75" x14ac:dyDescent="0.3">
      <c r="A30" s="6">
        <f>DMAX(G26:J42,I26,A31:A32)</f>
        <v>17</v>
      </c>
      <c r="B30" s="6">
        <f>DMIN(G26:J42,J26,B31:B35)</f>
        <v>10</v>
      </c>
      <c r="C30" s="6">
        <f>DAVERAGE(G26:J42,I26,C31:C32)</f>
        <v>14</v>
      </c>
      <c r="D30" s="36">
        <f>DSUM(G18:I22,H18,D31:D35)</f>
        <v>12</v>
      </c>
      <c r="E30" s="6">
        <f>DPRODUCT(G18:I22,I18,E31:E32)</f>
        <v>18750</v>
      </c>
      <c r="G30" s="7" t="s">
        <v>24</v>
      </c>
      <c r="H30" s="8" t="s">
        <v>33</v>
      </c>
      <c r="I30" s="13">
        <v>10</v>
      </c>
      <c r="J30" s="28">
        <v>13</v>
      </c>
    </row>
    <row r="31" spans="1:10" ht="19.5" x14ac:dyDescent="0.35">
      <c r="A31" s="5" t="s">
        <v>5</v>
      </c>
      <c r="B31" s="5" t="s">
        <v>7</v>
      </c>
      <c r="C31" s="5" t="s">
        <v>5</v>
      </c>
      <c r="D31" s="29" t="s">
        <v>44</v>
      </c>
      <c r="E31" s="30" t="s">
        <v>43</v>
      </c>
      <c r="G31" s="8" t="s">
        <v>25</v>
      </c>
      <c r="H31" s="7" t="s">
        <v>16</v>
      </c>
      <c r="I31" s="28">
        <v>16</v>
      </c>
      <c r="J31" s="23">
        <v>14</v>
      </c>
    </row>
    <row r="32" spans="1:10" ht="18.75" x14ac:dyDescent="0.3">
      <c r="A32" s="9" t="s">
        <v>24</v>
      </c>
      <c r="B32" s="57" t="s">
        <v>16</v>
      </c>
      <c r="C32" s="9" t="s">
        <v>27</v>
      </c>
      <c r="D32" s="56" t="s">
        <v>24</v>
      </c>
      <c r="E32" s="6" t="s">
        <v>47</v>
      </c>
      <c r="G32" s="8" t="s">
        <v>25</v>
      </c>
      <c r="H32" s="7" t="s">
        <v>17</v>
      </c>
      <c r="I32" s="28">
        <v>17</v>
      </c>
      <c r="J32" s="13">
        <v>10</v>
      </c>
    </row>
    <row r="33" spans="2:10" ht="18.75" x14ac:dyDescent="0.3">
      <c r="B33" s="8" t="s">
        <v>17</v>
      </c>
      <c r="D33" s="8" t="s">
        <v>25</v>
      </c>
      <c r="E33" s="22"/>
      <c r="G33" s="8" t="s">
        <v>25</v>
      </c>
      <c r="H33" s="7" t="s">
        <v>34</v>
      </c>
      <c r="I33" s="12">
        <v>12</v>
      </c>
      <c r="J33" s="23">
        <v>16</v>
      </c>
    </row>
    <row r="34" spans="2:10" ht="18.75" x14ac:dyDescent="0.3">
      <c r="B34" s="8" t="s">
        <v>34</v>
      </c>
      <c r="D34" s="8" t="s">
        <v>26</v>
      </c>
      <c r="E34" s="2"/>
      <c r="G34" s="8" t="s">
        <v>25</v>
      </c>
      <c r="H34" s="7" t="s">
        <v>12</v>
      </c>
      <c r="I34" s="28">
        <v>14</v>
      </c>
      <c r="J34" s="23">
        <v>15</v>
      </c>
    </row>
    <row r="35" spans="2:10" ht="18.75" x14ac:dyDescent="0.3">
      <c r="B35" s="8" t="s">
        <v>12</v>
      </c>
      <c r="D35" s="8" t="s">
        <v>27</v>
      </c>
      <c r="E35" s="2"/>
      <c r="G35" s="8" t="s">
        <v>26</v>
      </c>
      <c r="H35" s="8" t="s">
        <v>21</v>
      </c>
      <c r="I35" s="12">
        <v>10</v>
      </c>
      <c r="J35" s="28">
        <v>18</v>
      </c>
    </row>
    <row r="36" spans="2:10" ht="18.75" x14ac:dyDescent="0.3">
      <c r="G36" s="8" t="s">
        <v>26</v>
      </c>
      <c r="H36" s="8" t="s">
        <v>19</v>
      </c>
      <c r="I36" s="12">
        <v>11</v>
      </c>
      <c r="J36" s="28">
        <v>14</v>
      </c>
    </row>
    <row r="37" spans="2:10" ht="18.75" x14ac:dyDescent="0.3">
      <c r="G37" s="8" t="s">
        <v>26</v>
      </c>
      <c r="H37" s="8" t="s">
        <v>14</v>
      </c>
      <c r="I37" s="28">
        <v>15</v>
      </c>
      <c r="J37" s="28">
        <v>17</v>
      </c>
    </row>
    <row r="38" spans="2:10" ht="18.75" x14ac:dyDescent="0.3">
      <c r="G38" s="8" t="s">
        <v>26</v>
      </c>
      <c r="H38" s="8" t="s">
        <v>22</v>
      </c>
      <c r="I38" s="28">
        <v>18</v>
      </c>
      <c r="J38" s="12">
        <v>12</v>
      </c>
    </row>
    <row r="39" spans="2:10" ht="18.75" x14ac:dyDescent="0.3">
      <c r="G39" s="7" t="s">
        <v>27</v>
      </c>
      <c r="H39" s="8" t="s">
        <v>13</v>
      </c>
      <c r="I39" s="12">
        <v>12</v>
      </c>
      <c r="J39" s="23">
        <v>16</v>
      </c>
    </row>
    <row r="40" spans="2:10" ht="18.75" x14ac:dyDescent="0.3">
      <c r="G40" s="7" t="s">
        <v>27</v>
      </c>
      <c r="H40" s="8" t="s">
        <v>18</v>
      </c>
      <c r="I40" s="28">
        <v>15</v>
      </c>
      <c r="J40" s="23">
        <v>15</v>
      </c>
    </row>
    <row r="41" spans="2:10" ht="18.75" x14ac:dyDescent="0.3">
      <c r="G41" s="7" t="s">
        <v>27</v>
      </c>
      <c r="H41" s="8" t="s">
        <v>15</v>
      </c>
      <c r="I41" s="12">
        <v>11</v>
      </c>
      <c r="J41" s="23">
        <v>14</v>
      </c>
    </row>
    <row r="42" spans="2:10" ht="18.75" x14ac:dyDescent="0.3">
      <c r="G42" s="7" t="s">
        <v>27</v>
      </c>
      <c r="H42" s="8" t="s">
        <v>20</v>
      </c>
      <c r="I42" s="28">
        <v>18</v>
      </c>
      <c r="J42" s="13">
        <v>11</v>
      </c>
    </row>
  </sheetData>
  <mergeCells count="11">
    <mergeCell ref="C12:D12"/>
    <mergeCell ref="C15:D15"/>
    <mergeCell ref="F3:I3"/>
    <mergeCell ref="B3:B5"/>
    <mergeCell ref="B6:B8"/>
    <mergeCell ref="C3:D3"/>
    <mergeCell ref="C6:D6"/>
    <mergeCell ref="B9:B11"/>
    <mergeCell ref="C9:D9"/>
    <mergeCell ref="B12:B14"/>
    <mergeCell ref="B15:B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49"/>
  <sheetViews>
    <sheetView showGridLines="0" zoomScaleNormal="100" workbookViewId="0">
      <selection activeCell="J30" sqref="J30:K31"/>
    </sheetView>
  </sheetViews>
  <sheetFormatPr baseColWidth="10" defaultRowHeight="15" x14ac:dyDescent="0.25"/>
  <cols>
    <col min="1" max="1" width="2.7109375" customWidth="1"/>
    <col min="2" max="2" width="27" customWidth="1"/>
    <col min="4" max="4" width="18.28515625" customWidth="1"/>
    <col min="5" max="5" width="12" customWidth="1"/>
    <col min="6" max="6" width="15.7109375" customWidth="1"/>
    <col min="7" max="7" width="14.28515625" customWidth="1"/>
    <col min="8" max="8" width="21.28515625" customWidth="1"/>
    <col min="9" max="9" width="17.28515625" bestFit="1" customWidth="1"/>
    <col min="10" max="11" width="17.42578125" customWidth="1"/>
    <col min="12" max="12" width="37.140625" customWidth="1"/>
    <col min="13" max="13" width="36" customWidth="1"/>
    <col min="14" max="14" width="37.85546875" customWidth="1"/>
    <col min="15" max="15" width="18.28515625" customWidth="1"/>
    <col min="16" max="16" width="16.140625" customWidth="1"/>
  </cols>
  <sheetData>
    <row r="1" spans="2:20" ht="21" x14ac:dyDescent="0.25">
      <c r="B1" s="1" t="s">
        <v>51</v>
      </c>
    </row>
    <row r="3" spans="2:20" ht="21" customHeight="1" x14ac:dyDescent="0.35">
      <c r="B3" s="126" t="s">
        <v>49</v>
      </c>
      <c r="C3" s="117" t="s">
        <v>65</v>
      </c>
      <c r="D3" s="118"/>
      <c r="E3" s="118"/>
      <c r="F3" s="118"/>
      <c r="G3" s="118"/>
      <c r="H3" s="119"/>
      <c r="K3" s="48"/>
      <c r="L3" s="19"/>
      <c r="M3" s="19"/>
      <c r="N3" s="19"/>
      <c r="O3" s="19"/>
      <c r="P3" s="19"/>
      <c r="Q3" s="19"/>
    </row>
    <row r="4" spans="2:20" ht="18.75" customHeight="1" x14ac:dyDescent="0.35">
      <c r="B4" s="127"/>
      <c r="C4" s="59" t="s">
        <v>85</v>
      </c>
      <c r="D4" s="60"/>
      <c r="E4" s="68"/>
      <c r="F4" s="68"/>
      <c r="G4" s="68"/>
      <c r="H4" s="67"/>
      <c r="L4" s="48"/>
      <c r="M4" s="48"/>
      <c r="N4" s="48"/>
      <c r="O4" s="48"/>
      <c r="P4" s="48"/>
      <c r="Q4" s="37"/>
      <c r="R4" s="37"/>
      <c r="S4" s="44"/>
      <c r="T4" s="44"/>
    </row>
    <row r="5" spans="2:20" ht="18.75" customHeight="1" x14ac:dyDescent="0.3">
      <c r="B5" s="128"/>
      <c r="C5" s="64" t="s">
        <v>86</v>
      </c>
      <c r="D5" s="66"/>
      <c r="E5" s="46"/>
      <c r="F5" s="46"/>
      <c r="G5" s="46"/>
      <c r="H5" s="47"/>
      <c r="L5" s="43"/>
      <c r="M5" s="43"/>
      <c r="N5" s="43"/>
      <c r="O5" s="37"/>
      <c r="P5" s="37"/>
      <c r="Q5" s="37"/>
      <c r="R5" s="37"/>
      <c r="S5" s="44"/>
      <c r="T5" s="44"/>
    </row>
    <row r="6" spans="2:20" ht="18.75" customHeight="1" x14ac:dyDescent="0.35">
      <c r="B6" s="126" t="s">
        <v>68</v>
      </c>
      <c r="C6" s="117" t="s">
        <v>67</v>
      </c>
      <c r="D6" s="118"/>
      <c r="E6" s="118"/>
      <c r="F6" s="118"/>
      <c r="G6" s="118"/>
      <c r="H6" s="119"/>
      <c r="J6" s="129" t="s">
        <v>61</v>
      </c>
      <c r="K6" s="130"/>
      <c r="L6" s="37"/>
      <c r="M6" s="37"/>
      <c r="N6" s="37"/>
      <c r="O6" s="37"/>
      <c r="P6" s="37"/>
      <c r="Q6" s="37"/>
      <c r="R6" s="37"/>
      <c r="S6" s="44"/>
      <c r="T6" s="44"/>
    </row>
    <row r="7" spans="2:20" ht="18.75" customHeight="1" x14ac:dyDescent="0.3">
      <c r="B7" s="127"/>
      <c r="C7" s="61" t="s">
        <v>87</v>
      </c>
      <c r="D7" s="62"/>
      <c r="H7" s="45"/>
      <c r="J7" s="51" t="s">
        <v>72</v>
      </c>
      <c r="K7" s="67"/>
      <c r="L7" s="37"/>
      <c r="M7" s="37"/>
      <c r="N7" s="37"/>
      <c r="O7" s="37"/>
      <c r="P7" s="37"/>
      <c r="Q7" s="37"/>
      <c r="R7" s="37"/>
      <c r="S7" s="44"/>
      <c r="T7" s="44"/>
    </row>
    <row r="8" spans="2:20" ht="18.75" customHeight="1" x14ac:dyDescent="0.3">
      <c r="B8" s="128"/>
      <c r="C8" s="63" t="s">
        <v>88</v>
      </c>
      <c r="D8" s="62"/>
      <c r="H8" s="45"/>
      <c r="J8" s="80" t="s">
        <v>101</v>
      </c>
      <c r="K8" s="45"/>
      <c r="L8" s="37"/>
      <c r="M8" s="37"/>
      <c r="N8" s="37"/>
      <c r="O8" s="37"/>
      <c r="P8" s="37"/>
    </row>
    <row r="9" spans="2:20" ht="18.75" customHeight="1" x14ac:dyDescent="0.3">
      <c r="B9" s="126" t="s">
        <v>50</v>
      </c>
      <c r="C9" s="117" t="s">
        <v>69</v>
      </c>
      <c r="D9" s="118"/>
      <c r="E9" s="118"/>
      <c r="F9" s="118"/>
      <c r="G9" s="118"/>
      <c r="H9" s="119"/>
      <c r="J9" s="52" t="s">
        <v>123</v>
      </c>
      <c r="K9" s="45"/>
    </row>
    <row r="10" spans="2:20" ht="18.75" customHeight="1" x14ac:dyDescent="0.3">
      <c r="B10" s="127"/>
      <c r="C10" s="61" t="s">
        <v>90</v>
      </c>
      <c r="D10" s="62"/>
      <c r="H10" s="45"/>
      <c r="J10" s="80" t="s">
        <v>124</v>
      </c>
      <c r="K10" s="45"/>
    </row>
    <row r="11" spans="2:20" ht="18.75" customHeight="1" x14ac:dyDescent="0.3">
      <c r="B11" s="128"/>
      <c r="C11" s="63" t="s">
        <v>89</v>
      </c>
      <c r="D11" s="62"/>
      <c r="H11" s="45"/>
      <c r="J11" s="54" t="s">
        <v>74</v>
      </c>
      <c r="K11" s="47"/>
    </row>
    <row r="12" spans="2:20" ht="18.75" customHeight="1" x14ac:dyDescent="0.3">
      <c r="B12" s="126" t="s">
        <v>57</v>
      </c>
      <c r="C12" s="117" t="s">
        <v>70</v>
      </c>
      <c r="D12" s="118"/>
      <c r="E12" s="118"/>
      <c r="F12" s="118"/>
      <c r="G12" s="118"/>
      <c r="H12" s="119"/>
      <c r="K12" s="37"/>
    </row>
    <row r="13" spans="2:20" ht="18.75" customHeight="1" x14ac:dyDescent="0.3">
      <c r="B13" s="127"/>
      <c r="C13" s="61" t="s">
        <v>91</v>
      </c>
      <c r="D13" s="62"/>
      <c r="H13" s="45"/>
      <c r="K13" s="37"/>
    </row>
    <row r="14" spans="2:20" ht="18.75" customHeight="1" x14ac:dyDescent="0.3">
      <c r="B14" s="128"/>
      <c r="C14" s="64" t="s">
        <v>86</v>
      </c>
      <c r="D14" s="66"/>
      <c r="E14" s="46"/>
      <c r="F14" s="46"/>
      <c r="G14" s="46"/>
      <c r="H14" s="47"/>
      <c r="K14" s="43"/>
    </row>
    <row r="15" spans="2:20" ht="18.75" customHeight="1" x14ac:dyDescent="0.25">
      <c r="K15" s="37"/>
    </row>
    <row r="16" spans="2:20" ht="18.75" customHeight="1" x14ac:dyDescent="0.35">
      <c r="B16" s="1" t="s">
        <v>4</v>
      </c>
      <c r="C16" s="112" t="s">
        <v>125</v>
      </c>
    </row>
    <row r="17" spans="2:14" ht="18.75" customHeight="1" x14ac:dyDescent="0.25"/>
    <row r="18" spans="2:14" ht="18.75" customHeight="1" x14ac:dyDescent="0.35">
      <c r="B18" s="5" t="s">
        <v>7</v>
      </c>
      <c r="C18" s="5" t="s">
        <v>52</v>
      </c>
      <c r="D18" s="5" t="s">
        <v>53</v>
      </c>
      <c r="E18" s="27"/>
    </row>
    <row r="19" spans="2:14" ht="18.75" customHeight="1" x14ac:dyDescent="0.35">
      <c r="B19" s="99" t="s">
        <v>10</v>
      </c>
      <c r="C19" s="14">
        <v>36</v>
      </c>
      <c r="D19" s="100" t="s">
        <v>54</v>
      </c>
      <c r="E19" s="35"/>
      <c r="F19" s="131" t="s">
        <v>52</v>
      </c>
      <c r="G19" s="5" t="s">
        <v>58</v>
      </c>
      <c r="H19" s="5" t="s">
        <v>59</v>
      </c>
    </row>
    <row r="20" spans="2:14" ht="18.75" customHeight="1" x14ac:dyDescent="0.3">
      <c r="B20" s="99" t="s">
        <v>11</v>
      </c>
      <c r="C20" s="14">
        <v>30</v>
      </c>
      <c r="D20" s="100" t="s">
        <v>55</v>
      </c>
      <c r="E20" s="35"/>
      <c r="F20" s="132"/>
      <c r="G20" s="111">
        <f>DMAX(B18:F34,C18,C19:C34)</f>
        <v>36</v>
      </c>
      <c r="H20" s="111">
        <f>DMIN(B18:F34,C18,C19:C34)</f>
        <v>18</v>
      </c>
    </row>
    <row r="21" spans="2:14" ht="18.75" customHeight="1" x14ac:dyDescent="0.3">
      <c r="B21" s="99" t="s">
        <v>34</v>
      </c>
      <c r="C21" s="14">
        <v>32</v>
      </c>
      <c r="D21" s="100" t="s">
        <v>56</v>
      </c>
      <c r="E21" s="35"/>
    </row>
    <row r="22" spans="2:14" ht="18.75" customHeight="1" x14ac:dyDescent="0.35">
      <c r="B22" s="99" t="s">
        <v>22</v>
      </c>
      <c r="C22" s="14">
        <v>28</v>
      </c>
      <c r="D22" s="100" t="s">
        <v>54</v>
      </c>
      <c r="E22" s="35"/>
      <c r="H22" s="123" t="s">
        <v>60</v>
      </c>
      <c r="I22" s="125"/>
      <c r="J22" s="125"/>
      <c r="K22" s="124"/>
    </row>
    <row r="23" spans="2:14" ht="18.75" customHeight="1" x14ac:dyDescent="0.35">
      <c r="B23" s="99" t="s">
        <v>12</v>
      </c>
      <c r="C23" s="14">
        <v>26</v>
      </c>
      <c r="D23" s="100" t="s">
        <v>54</v>
      </c>
      <c r="E23" s="35"/>
      <c r="F23" s="5" t="s">
        <v>53</v>
      </c>
      <c r="G23" s="5" t="s">
        <v>43</v>
      </c>
      <c r="H23" s="32" t="s">
        <v>49</v>
      </c>
      <c r="I23" s="32" t="s">
        <v>66</v>
      </c>
      <c r="J23" s="21" t="s">
        <v>50</v>
      </c>
      <c r="K23" s="21" t="s">
        <v>57</v>
      </c>
    </row>
    <row r="24" spans="2:14" ht="18.75" x14ac:dyDescent="0.3">
      <c r="B24" s="99" t="s">
        <v>21</v>
      </c>
      <c r="C24" s="14">
        <v>22</v>
      </c>
      <c r="D24" s="100" t="s">
        <v>56</v>
      </c>
      <c r="E24" s="35"/>
      <c r="F24" s="111" t="s">
        <v>54</v>
      </c>
      <c r="G24" s="111">
        <f>DCOUNTA(B18:D34,D18,F23:F24)</f>
        <v>7</v>
      </c>
      <c r="H24" s="109">
        <f>DSTDEV(B18:D34,C18,F23:F24)</f>
        <v>5.7693772875167575</v>
      </c>
      <c r="I24" s="109">
        <f>DSTDEVP(B18:D34,C18,F23:F24)</f>
        <v>5.3414054559542619</v>
      </c>
      <c r="J24" s="109">
        <f>DVAR(B18:D34,C18,F23:F24)</f>
        <v>33.285714285714221</v>
      </c>
      <c r="K24" s="109">
        <f>DVARP(B18:D34,C18,F23:F24)</f>
        <v>28.530612244897959</v>
      </c>
    </row>
    <row r="25" spans="2:14" ht="19.5" x14ac:dyDescent="0.35">
      <c r="B25" s="99" t="s">
        <v>13</v>
      </c>
      <c r="C25" s="14">
        <v>29</v>
      </c>
      <c r="D25" s="100" t="s">
        <v>54</v>
      </c>
      <c r="E25" s="35"/>
      <c r="F25" s="35"/>
      <c r="H25" s="101"/>
      <c r="I25" s="102"/>
      <c r="J25" s="102"/>
      <c r="K25" s="103"/>
    </row>
    <row r="26" spans="2:14" ht="19.5" x14ac:dyDescent="0.35">
      <c r="B26" s="99" t="s">
        <v>14</v>
      </c>
      <c r="C26" s="14">
        <v>25</v>
      </c>
      <c r="D26" s="100" t="s">
        <v>55</v>
      </c>
      <c r="E26" s="35"/>
      <c r="F26" s="5" t="s">
        <v>53</v>
      </c>
      <c r="G26" s="5" t="s">
        <v>43</v>
      </c>
      <c r="H26" s="104" t="s">
        <v>49</v>
      </c>
      <c r="I26" s="104" t="s">
        <v>66</v>
      </c>
      <c r="J26" s="105" t="s">
        <v>50</v>
      </c>
      <c r="K26" s="105" t="s">
        <v>57</v>
      </c>
    </row>
    <row r="27" spans="2:14" ht="18.75" x14ac:dyDescent="0.3">
      <c r="B27" s="99" t="s">
        <v>15</v>
      </c>
      <c r="C27" s="14">
        <v>20</v>
      </c>
      <c r="D27" s="100" t="s">
        <v>54</v>
      </c>
      <c r="E27" s="35"/>
      <c r="F27" s="111" t="s">
        <v>55</v>
      </c>
      <c r="G27" s="111">
        <f>DCOUNTA(B18:D34,C18,F26:F27)</f>
        <v>4</v>
      </c>
      <c r="H27" s="58">
        <f>DSTDEV(B18:D34,C18,F26:F27)</f>
        <v>5.3774219349672263</v>
      </c>
      <c r="I27" s="58">
        <f>DSTDEVP(B18:D34,C18,F26:F27)</f>
        <v>4.6569840025492892</v>
      </c>
      <c r="J27" s="58">
        <f>DVAR(B18:D34,C18,F26:F27)</f>
        <v>28.916666666666668</v>
      </c>
      <c r="K27" s="110">
        <f>DVARP(B18:D34,C18,F26:F27)</f>
        <v>21.6875</v>
      </c>
      <c r="N27" s="37"/>
    </row>
    <row r="28" spans="2:14" ht="18.75" x14ac:dyDescent="0.3">
      <c r="B28" s="99" t="s">
        <v>16</v>
      </c>
      <c r="C28" s="14">
        <v>23</v>
      </c>
      <c r="D28" s="100" t="s">
        <v>56</v>
      </c>
      <c r="E28" s="35"/>
      <c r="F28" s="35"/>
      <c r="H28" s="106"/>
      <c r="I28" s="107"/>
      <c r="J28" s="107"/>
      <c r="K28" s="108"/>
      <c r="N28" s="37"/>
    </row>
    <row r="29" spans="2:14" ht="19.5" x14ac:dyDescent="0.35">
      <c r="B29" s="99" t="s">
        <v>17</v>
      </c>
      <c r="C29" s="14">
        <v>35</v>
      </c>
      <c r="D29" s="100" t="s">
        <v>55</v>
      </c>
      <c r="E29" s="35"/>
      <c r="F29" s="5" t="s">
        <v>53</v>
      </c>
      <c r="G29" s="5" t="s">
        <v>43</v>
      </c>
      <c r="H29" s="104" t="s">
        <v>49</v>
      </c>
      <c r="I29" s="104" t="s">
        <v>66</v>
      </c>
      <c r="J29" s="105" t="s">
        <v>50</v>
      </c>
      <c r="K29" s="105" t="s">
        <v>57</v>
      </c>
      <c r="N29" s="37"/>
    </row>
    <row r="30" spans="2:14" ht="18.75" x14ac:dyDescent="0.3">
      <c r="B30" s="99" t="s">
        <v>18</v>
      </c>
      <c r="C30" s="14">
        <v>31</v>
      </c>
      <c r="D30" s="100" t="s">
        <v>56</v>
      </c>
      <c r="E30" s="35"/>
      <c r="F30" s="111" t="s">
        <v>56</v>
      </c>
      <c r="G30" s="111">
        <f>DCOUNTA(B18:D34,C18,F29:F30)</f>
        <v>5</v>
      </c>
      <c r="H30" s="58">
        <f>DSTDEV(B18:D34,C18,F29:F30)</f>
        <v>6.0580524923443875</v>
      </c>
      <c r="I30" s="58">
        <f>DSTDEVP(B18:D34,C18,F29:F30)</f>
        <v>5.4184868736576268</v>
      </c>
      <c r="J30" s="58">
        <f>DVAR(B18:D34,C18,F29:F30)</f>
        <v>36.700000000000045</v>
      </c>
      <c r="K30" s="58">
        <f>DVARP(B18:D34,C18,F29:F30)</f>
        <v>29.36</v>
      </c>
    </row>
    <row r="31" spans="2:14" ht="18.75" x14ac:dyDescent="0.3">
      <c r="B31" s="99" t="s">
        <v>19</v>
      </c>
      <c r="C31" s="14">
        <v>19</v>
      </c>
      <c r="D31" s="100" t="s">
        <v>54</v>
      </c>
      <c r="E31" s="35"/>
      <c r="J31" s="22">
        <f>H30*H30</f>
        <v>36.700000000000045</v>
      </c>
      <c r="K31" s="22">
        <f>I30*I30</f>
        <v>29.360000000000003</v>
      </c>
    </row>
    <row r="32" spans="2:14" ht="18.75" x14ac:dyDescent="0.3">
      <c r="B32" s="99" t="s">
        <v>20</v>
      </c>
      <c r="C32" s="14">
        <v>23</v>
      </c>
      <c r="D32" s="100" t="s">
        <v>55</v>
      </c>
      <c r="E32" s="35"/>
      <c r="F32" s="35"/>
    </row>
    <row r="33" spans="2:15" ht="18.75" x14ac:dyDescent="0.3">
      <c r="B33" s="99" t="s">
        <v>23</v>
      </c>
      <c r="C33" s="14">
        <v>28</v>
      </c>
      <c r="D33" s="100" t="s">
        <v>54</v>
      </c>
      <c r="E33" s="35"/>
      <c r="F33" s="35"/>
    </row>
    <row r="34" spans="2:15" ht="18.75" x14ac:dyDescent="0.3">
      <c r="B34" s="99" t="s">
        <v>33</v>
      </c>
      <c r="C34" s="14">
        <v>18</v>
      </c>
      <c r="D34" s="100" t="s">
        <v>56</v>
      </c>
      <c r="E34" s="35"/>
      <c r="F34" s="35"/>
    </row>
    <row r="47" spans="2:15" x14ac:dyDescent="0.25">
      <c r="O47" s="37"/>
    </row>
    <row r="48" spans="2:15" x14ac:dyDescent="0.25">
      <c r="O48" s="37"/>
    </row>
    <row r="49" spans="15:15" x14ac:dyDescent="0.25">
      <c r="O49" s="37"/>
    </row>
  </sheetData>
  <mergeCells count="11">
    <mergeCell ref="H22:K22"/>
    <mergeCell ref="F19:F20"/>
    <mergeCell ref="C3:H3"/>
    <mergeCell ref="C6:H6"/>
    <mergeCell ref="C9:H9"/>
    <mergeCell ref="C12:H12"/>
    <mergeCell ref="B3:B5"/>
    <mergeCell ref="B6:B8"/>
    <mergeCell ref="B9:B11"/>
    <mergeCell ref="B12:B14"/>
    <mergeCell ref="J6:K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BDCONTAR BD</vt:lpstr>
      <vt:lpstr>BDMAX BD</vt:lpstr>
      <vt:lpstr>BDDESVEST 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SOLVO</cp:lastModifiedBy>
  <dcterms:created xsi:type="dcterms:W3CDTF">2019-03-08T23:37:27Z</dcterms:created>
  <dcterms:modified xsi:type="dcterms:W3CDTF">2019-10-24T23:09:36Z</dcterms:modified>
</cp:coreProperties>
</file>