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Cursos terminados\Fórmulas y funciones avanzadas\Funciones Financieras\"/>
    </mc:Choice>
  </mc:AlternateContent>
  <xr:revisionPtr revIDLastSave="0" documentId="13_ncr:1_{C61CC0A7-2620-4B9F-AE85-A86203957E7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lase 1" sheetId="1" r:id="rId1"/>
    <sheet name="Clase 2" sheetId="2" r:id="rId2"/>
    <sheet name="Clase 3" sheetId="3" r:id="rId3"/>
  </sheets>
  <definedNames>
    <definedName name="Producto1">'Clase 3'!$C$11:$C$21</definedName>
    <definedName name="PRODUCTO2">'Clase 3'!$D$11:$D$21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4" i="3" l="1"/>
  <c r="E13" i="3"/>
  <c r="F8" i="3"/>
  <c r="E11" i="3" s="1"/>
  <c r="E8" i="3"/>
  <c r="H21" i="2"/>
  <c r="H22" i="2" s="1"/>
  <c r="D23" i="2"/>
  <c r="D21" i="2"/>
  <c r="D22" i="2" s="1"/>
  <c r="F11" i="3"/>
  <c r="E9" i="3"/>
  <c r="F9" i="3"/>
  <c r="G8" i="3" l="1"/>
  <c r="H8" i="3" s="1"/>
  <c r="I8" i="3" s="1"/>
  <c r="F11" i="1"/>
  <c r="H23" i="2" l="1"/>
  <c r="G9" i="3"/>
  <c r="I9" i="3"/>
  <c r="H9" i="3"/>
  <c r="D24" i="2" l="1"/>
  <c r="F12" i="1" l="1"/>
  <c r="D13" i="1" l="1"/>
  <c r="D14" i="1" s="1"/>
</calcChain>
</file>

<file path=xl/sharedStrings.xml><?xml version="1.0" encoding="utf-8"?>
<sst xmlns="http://schemas.openxmlformats.org/spreadsheetml/2006/main" count="53" uniqueCount="46">
  <si>
    <t>Función</t>
  </si>
  <si>
    <t>Sintaxis</t>
  </si>
  <si>
    <t>CASO PRÁCTICO</t>
  </si>
  <si>
    <t>Función PAGO</t>
  </si>
  <si>
    <t>PAGO</t>
  </si>
  <si>
    <t>Función VNA y TIR</t>
  </si>
  <si>
    <t>VNA</t>
  </si>
  <si>
    <t>TIR</t>
  </si>
  <si>
    <t>Hallar en Excel el Periodo De Recuperación de la Inversión (PRI)</t>
  </si>
  <si>
    <t>PRI</t>
  </si>
  <si>
    <t>TASA</t>
  </si>
  <si>
    <t>CAPITAL O MONTO DEL PRÉSTAMO</t>
  </si>
  <si>
    <t>5 años</t>
  </si>
  <si>
    <t>PAGO MENSUAL</t>
  </si>
  <si>
    <t>N. TOTAL DE PAGOS</t>
  </si>
  <si>
    <t>Tasa de descuento</t>
  </si>
  <si>
    <t>CÁLCULOS</t>
  </si>
  <si>
    <r>
      <t>Inversión</t>
    </r>
    <r>
      <rPr>
        <sz val="14"/>
        <rFont val="Arial"/>
        <family val="2"/>
      </rPr>
      <t xml:space="preserve"> </t>
    </r>
  </si>
  <si>
    <t>Tasa Interna de Retorno TIR  =</t>
  </si>
  <si>
    <t>V.A.N. : Valor Actual Neto =</t>
  </si>
  <si>
    <t>V.N.A.: Valor Neto actualizado   =</t>
  </si>
  <si>
    <t>Año</t>
  </si>
  <si>
    <r>
      <t>Flujo de caja</t>
    </r>
    <r>
      <rPr>
        <sz val="11"/>
        <color theme="0"/>
        <rFont val="Franklin Gothic Demi"/>
        <family val="2"/>
      </rPr>
      <t xml:space="preserve"> (neto anual)</t>
    </r>
  </si>
  <si>
    <r>
      <t>Flujo de caja acumulado</t>
    </r>
    <r>
      <rPr>
        <sz val="11"/>
        <color theme="0"/>
        <rFont val="Franklin Gothic Demi"/>
        <family val="2"/>
      </rPr>
      <t xml:space="preserve"> </t>
    </r>
  </si>
  <si>
    <r>
      <t>=PAGO(</t>
    </r>
    <r>
      <rPr>
        <b/>
        <sz val="14"/>
        <color rgb="FFFF0000"/>
        <rFont val="Calibri"/>
        <family val="2"/>
        <scheme val="minor"/>
      </rPr>
      <t>tasa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nper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va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[vf]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8"/>
        <rFont val="Calibri"/>
        <family val="2"/>
        <scheme val="minor"/>
      </rPr>
      <t>[tipo]</t>
    </r>
    <r>
      <rPr>
        <b/>
        <sz val="14"/>
        <color theme="1"/>
        <rFont val="Calibri"/>
        <family val="2"/>
        <scheme val="minor"/>
      </rPr>
      <t>)</t>
    </r>
  </si>
  <si>
    <r>
      <t>=TIR(</t>
    </r>
    <r>
      <rPr>
        <b/>
        <sz val="14"/>
        <color theme="4"/>
        <rFont val="Calibri"/>
        <family val="2"/>
        <scheme val="minor"/>
      </rPr>
      <t>valores</t>
    </r>
    <r>
      <rPr>
        <b/>
        <sz val="14"/>
        <color theme="1"/>
        <rFont val="Calibri"/>
        <family val="2"/>
        <scheme val="minor"/>
      </rPr>
      <t>, [</t>
    </r>
    <r>
      <rPr>
        <b/>
        <sz val="14"/>
        <color rgb="FF7030A0"/>
        <rFont val="Calibri"/>
        <family val="2"/>
        <scheme val="minor"/>
      </rPr>
      <t>estimar</t>
    </r>
    <r>
      <rPr>
        <b/>
        <sz val="14"/>
        <color theme="1"/>
        <rFont val="Calibri"/>
        <family val="2"/>
        <scheme val="minor"/>
      </rPr>
      <t xml:space="preserve">])
</t>
    </r>
  </si>
  <si>
    <t>Calcula el pago mensual de un préstamo basado en una tasa de interés constante.</t>
  </si>
  <si>
    <t xml:space="preserve">Devuelve la tasa interna de retorno para una serie de flujos de efectivo.  </t>
  </si>
  <si>
    <t>La función VNA calcula el valor neto actualizado de una serie de pagos futuros.</t>
  </si>
  <si>
    <t>Tasa que Ofrece el banco</t>
  </si>
  <si>
    <t xml:space="preserve">CASO B: </t>
  </si>
  <si>
    <t>Si el banco me ofrece una tasa de descuento mayor al tir</t>
  </si>
  <si>
    <t>=D21+D15</t>
  </si>
  <si>
    <t xml:space="preserve">Es un indicador financiero que permite medir el plazo de tiempo que se requiere para que los flujos de caja netos de efectivo de una inversión recuperen su costo o inversión inicial. </t>
  </si>
  <si>
    <r>
      <t>•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i/>
        <sz val="14"/>
        <color rgb="FFFF0000"/>
        <rFont val="Calibri"/>
        <family val="2"/>
        <scheme val="minor"/>
      </rPr>
      <t>tasa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Tasa de interés del préstamo.
• </t>
    </r>
    <r>
      <rPr>
        <b/>
        <i/>
        <sz val="14"/>
        <color theme="5"/>
        <rFont val="Calibri"/>
        <family val="2"/>
        <scheme val="minor"/>
      </rPr>
      <t>nper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Número de pagos o periodos del préstamo.
• </t>
    </r>
    <r>
      <rPr>
        <b/>
        <i/>
        <sz val="14"/>
        <color theme="7"/>
        <rFont val="Calibri"/>
        <family val="2"/>
        <scheme val="minor"/>
      </rPr>
      <t>va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Valor actual del préstamo, el monto que nos brinda el prestamista.
• </t>
    </r>
    <r>
      <rPr>
        <b/>
        <i/>
        <sz val="14"/>
        <color theme="9"/>
        <rFont val="Calibri"/>
        <family val="2"/>
        <scheme val="minor"/>
      </rPr>
      <t xml:space="preserve">vf </t>
    </r>
    <r>
      <rPr>
        <b/>
        <sz val="14"/>
        <color theme="1"/>
        <rFont val="Calibri"/>
        <family val="2"/>
        <scheme val="minor"/>
      </rPr>
      <t xml:space="preserve">(opcional): Corresponde al valor residual, que queda luego de hacer los pagos correspondientes al préstamo.
• </t>
    </r>
    <r>
      <rPr>
        <b/>
        <i/>
        <sz val="14"/>
        <color theme="8"/>
        <rFont val="Calibri"/>
        <family val="2"/>
        <scheme val="minor"/>
      </rPr>
      <t>tipo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(opcional): Vencimiento de pagos</t>
    </r>
  </si>
  <si>
    <t>MES</t>
  </si>
  <si>
    <t xml:space="preserve">Calcular el pago o cuota mensual de $ 100000 con una tasa de interés de 5% anual a pagar en 5 años. </t>
  </si>
  <si>
    <t xml:space="preserve">Una empresa  está pensando la posibilidad de ampliar su negocio hacia la venta de nuevos productos. Realizado un estudio, ha previsto una inversión de 100.000 Dólares en el momento inicial y se presenta el siguiente flujo de caja. </t>
  </si>
  <si>
    <t>PAGO TOTAL</t>
  </si>
  <si>
    <t>=(1+E11)^(1/12)-1</t>
  </si>
  <si>
    <r>
      <t>=VNA(</t>
    </r>
    <r>
      <rPr>
        <b/>
        <sz val="14"/>
        <color rgb="FFFF0000"/>
        <rFont val="Calibri"/>
        <family val="2"/>
        <scheme val="minor"/>
      </rPr>
      <t>tasa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valores</t>
    </r>
    <r>
      <rPr>
        <b/>
        <sz val="14"/>
        <color theme="1"/>
        <rFont val="Calibri"/>
        <family val="2"/>
        <scheme val="minor"/>
      </rPr>
      <t>)</t>
    </r>
  </si>
  <si>
    <r>
      <t>•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i/>
        <sz val="14"/>
        <color rgb="FFFF0000"/>
        <rFont val="Calibri"/>
        <family val="2"/>
        <scheme val="minor"/>
      </rPr>
      <t>tasa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Tasa de descuento a lo largo del período.
• </t>
    </r>
    <r>
      <rPr>
        <b/>
        <i/>
        <sz val="14"/>
        <color theme="5"/>
        <rFont val="Calibri"/>
        <family val="2"/>
        <scheme val="minor"/>
      </rPr>
      <t>valores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Ingresos o egresos realizados a lo largo del tiempo.
</t>
    </r>
  </si>
  <si>
    <r>
      <t xml:space="preserve">• </t>
    </r>
    <r>
      <rPr>
        <b/>
        <i/>
        <sz val="14"/>
        <color theme="4"/>
        <rFont val="Calibri"/>
        <family val="2"/>
        <scheme val="minor"/>
      </rPr>
      <t>valores</t>
    </r>
    <r>
      <rPr>
        <b/>
        <sz val="14"/>
        <color theme="1"/>
        <rFont val="Calibri"/>
        <family val="2"/>
        <scheme val="minor"/>
      </rPr>
      <t xml:space="preserve">: Rango que contiene los valores para los que se calculará la tasa interna de retorno.
• </t>
    </r>
    <r>
      <rPr>
        <b/>
        <i/>
        <sz val="14"/>
        <color rgb="FF7030A0"/>
        <rFont val="Calibri"/>
        <family val="2"/>
        <scheme val="minor"/>
      </rPr>
      <t xml:space="preserve">estimar </t>
    </r>
    <r>
      <rPr>
        <b/>
        <sz val="14"/>
        <color theme="1"/>
        <rFont val="Calibri"/>
        <family val="2"/>
        <scheme val="minor"/>
      </rPr>
      <t xml:space="preserve">(opcional): Número estimado al cual se aproximará el resultado de la TIR. Si se omite, se toma como 10%.
</t>
    </r>
  </si>
  <si>
    <t>V.N.A. Fórmula   =</t>
  </si>
  <si>
    <t>MESES:</t>
  </si>
  <si>
    <t>DÍAS: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</si>
</sst>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&quot;S/&quot;\ * #,##0.00_ ;_ &quot;S/&quot;\ * \-#,##0.00_ ;_ &quot;S/&quot;\ * &quot;-&quot;??_ ;_ @_ "/>
    <numFmt numFmtId="165" formatCode="_(&quot;$&quot;* #,##0.00_);_(&quot;$&quot;* \(#,##0.00\);_(&quot;$&quot;* &quot;-&quot;??_);_(@_)"/>
    <numFmt numFmtId="166" formatCode="0.0000"/>
    <numFmt numFmtId="167" formatCode="#,##0_ ;[Red]\-#,##0\ "/>
    <numFmt numFmtId="168" formatCode="_ &quot;S/&quot;\ * #,##0_ ;_ &quot;S/&quot;\ * \-#,##0_ ;_ &quot;S/&quot;\ * &quot;-&quot;??_ ;_ @_ "/>
    <numFmt numFmtId="169" formatCode="0.000"/>
    <numFmt numFmtId="170" formatCode="_ [$$-2C0A]\ * #,##0.00_ ;_ [$$-2C0A]\ * \-#,##0.00_ ;_ [$$-2C0A]\ * &quot;-&quot;??_ ;_ @_ "/>
  </numFmts>
  <fonts count="44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4"/>
      <color theme="1"/>
      <name val="Calibri"/>
      <family val="2"/>
      <scheme val="minor"/>
    </font>
    <font>
      <sz val="16"/>
      <color theme="0"/>
      <name val="Franklin Gothic Dem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5"/>
      <color rgb="FF000000"/>
      <name val="Albany AMT"/>
    </font>
    <font>
      <sz val="14"/>
      <color theme="0"/>
      <name val="Franklin Gothic Demi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indexed="43"/>
      <name val="Arial"/>
      <family val="2"/>
    </font>
    <font>
      <sz val="11"/>
      <color indexed="23"/>
      <name val="Arial"/>
      <family val="2"/>
    </font>
    <font>
      <sz val="11"/>
      <color indexed="43"/>
      <name val="Arial"/>
      <family val="2"/>
    </font>
    <font>
      <sz val="12"/>
      <name val="Arial"/>
      <family val="2"/>
    </font>
    <font>
      <b/>
      <sz val="11"/>
      <color indexed="18"/>
      <name val="Arial"/>
      <family val="2"/>
    </font>
    <font>
      <sz val="12"/>
      <color indexed="43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2"/>
      <color indexed="23"/>
      <name val="Arial"/>
      <family val="2"/>
    </font>
    <font>
      <sz val="10"/>
      <color theme="1"/>
      <name val="Arial"/>
      <family val="2"/>
    </font>
    <font>
      <b/>
      <sz val="12"/>
      <color indexed="18"/>
      <name val="Arial"/>
      <family val="2"/>
    </font>
    <font>
      <sz val="14"/>
      <name val="Arial"/>
      <family val="2"/>
    </font>
    <font>
      <b/>
      <sz val="14"/>
      <name val="Calibri"/>
      <family val="2"/>
      <scheme val="minor"/>
    </font>
    <font>
      <sz val="11"/>
      <color theme="0"/>
      <name val="Franklin Gothic Demi"/>
      <family val="2"/>
    </font>
    <font>
      <b/>
      <sz val="14"/>
      <color rgb="FFFF0000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4"/>
      <color theme="7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i/>
      <sz val="14"/>
      <color theme="8"/>
      <name val="Calibri"/>
      <family val="2"/>
      <scheme val="minor"/>
    </font>
    <font>
      <b/>
      <sz val="12"/>
      <color theme="1"/>
      <name val="Arial"/>
      <family val="2"/>
    </font>
    <font>
      <b/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AFDC7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quotePrefix="1" applyFont="1" applyFill="1" applyAlignment="1">
      <alignment horizontal="center" vertical="center" wrapText="1"/>
    </xf>
    <xf numFmtId="0" fontId="8" fillId="0" borderId="0" xfId="0" applyFont="1"/>
    <xf numFmtId="1" fontId="2" fillId="3" borderId="1" xfId="0" applyNumberFormat="1" applyFont="1" applyFill="1" applyBorder="1" applyAlignment="1">
      <alignment horizontal="center" vertical="center"/>
    </xf>
    <xf numFmtId="9" fontId="2" fillId="3" borderId="1" xfId="4" applyFont="1" applyFill="1" applyBorder="1" applyAlignment="1">
      <alignment horizontal="center" vertical="center"/>
    </xf>
    <xf numFmtId="0" fontId="2" fillId="0" borderId="0" xfId="0" applyFont="1"/>
    <xf numFmtId="166" fontId="2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1" fillId="0" borderId="0" xfId="0" applyFont="1"/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shrinkToFit="1"/>
      <protection locked="0"/>
    </xf>
    <xf numFmtId="3" fontId="16" fillId="0" borderId="0" xfId="0" applyNumberFormat="1" applyFont="1" applyAlignment="1" applyProtection="1">
      <alignment shrinkToFit="1"/>
      <protection locked="0"/>
    </xf>
    <xf numFmtId="0" fontId="18" fillId="0" borderId="0" xfId="0" applyFont="1" applyAlignment="1">
      <alignment horizontal="left"/>
    </xf>
    <xf numFmtId="167" fontId="19" fillId="0" borderId="0" xfId="0" applyNumberFormat="1" applyFont="1" applyAlignment="1">
      <alignment shrinkToFit="1"/>
    </xf>
    <xf numFmtId="0" fontId="15" fillId="0" borderId="0" xfId="0" applyFont="1"/>
    <xf numFmtId="0" fontId="15" fillId="0" borderId="0" xfId="0" applyFont="1" applyProtection="1">
      <protection locked="0"/>
    </xf>
    <xf numFmtId="0" fontId="21" fillId="0" borderId="0" xfId="0" applyFont="1" applyAlignment="1">
      <alignment horizontal="left"/>
    </xf>
    <xf numFmtId="0" fontId="22" fillId="0" borderId="0" xfId="0" applyFont="1"/>
    <xf numFmtId="0" fontId="19" fillId="0" borderId="0" xfId="0" applyFont="1" applyAlignment="1" applyProtection="1">
      <alignment horizontal="right"/>
      <protection locked="0"/>
    </xf>
    <xf numFmtId="3" fontId="23" fillId="0" borderId="0" xfId="0" applyNumberFormat="1" applyFont="1" applyAlignment="1" applyProtection="1">
      <alignment horizontal="center"/>
      <protection locked="0"/>
    </xf>
    <xf numFmtId="3" fontId="21" fillId="0" borderId="0" xfId="0" applyNumberFormat="1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0" fontId="2" fillId="3" borderId="1" xfId="4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shrinkToFit="1"/>
    </xf>
    <xf numFmtId="169" fontId="25" fillId="0" borderId="1" xfId="0" applyNumberFormat="1" applyFont="1" applyBorder="1" applyAlignment="1">
      <alignment horizontal="center" shrinkToFi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43" fillId="0" borderId="0" xfId="0" applyFont="1"/>
    <xf numFmtId="0" fontId="9" fillId="0" borderId="0" xfId="0" applyFont="1"/>
    <xf numFmtId="0" fontId="20" fillId="0" borderId="0" xfId="0" applyFont="1" applyAlignment="1">
      <alignment vertical="center" textRotation="90" wrapText="1"/>
    </xf>
    <xf numFmtId="10" fontId="25" fillId="0" borderId="1" xfId="4" applyNumberFormat="1" applyFont="1" applyBorder="1"/>
    <xf numFmtId="0" fontId="4" fillId="5" borderId="1" xfId="0" applyFont="1" applyFill="1" applyBorder="1" applyAlignment="1">
      <alignment horizontal="right" vertical="center"/>
    </xf>
    <xf numFmtId="0" fontId="0" fillId="0" borderId="0" xfId="0" quotePrefix="1"/>
    <xf numFmtId="3" fontId="15" fillId="0" borderId="0" xfId="0" quotePrefix="1" applyNumberFormat="1" applyFont="1" applyAlignment="1">
      <alignment horizontal="left"/>
    </xf>
    <xf numFmtId="168" fontId="27" fillId="0" borderId="0" xfId="1" applyNumberFormat="1" applyFont="1" applyAlignment="1">
      <alignment horizontal="left" vertical="center" shrinkToFit="1"/>
    </xf>
    <xf numFmtId="168" fontId="25" fillId="0" borderId="0" xfId="1" applyNumberFormat="1" applyFont="1" applyAlignment="1" applyProtection="1">
      <alignment horizontal="center" vertical="center" shrinkToFit="1"/>
      <protection locked="0"/>
    </xf>
    <xf numFmtId="0" fontId="25" fillId="4" borderId="9" xfId="0" applyFont="1" applyFill="1" applyBorder="1" applyAlignment="1">
      <alignment horizontal="center" shrinkToFit="1"/>
    </xf>
    <xf numFmtId="0" fontId="25" fillId="4" borderId="10" xfId="0" applyFont="1" applyFill="1" applyBorder="1" applyAlignment="1">
      <alignment horizontal="center" shrinkToFit="1"/>
    </xf>
    <xf numFmtId="0" fontId="25" fillId="4" borderId="11" xfId="0" applyFont="1" applyFill="1" applyBorder="1" applyAlignment="1">
      <alignment horizontal="center" shrinkToFit="1"/>
    </xf>
    <xf numFmtId="0" fontId="10" fillId="0" borderId="0" xfId="0" applyFont="1" applyAlignment="1">
      <alignment horizontal="center"/>
    </xf>
    <xf numFmtId="170" fontId="2" fillId="3" borderId="1" xfId="1" applyNumberFormat="1" applyFont="1" applyFill="1" applyBorder="1" applyAlignment="1">
      <alignment horizontal="left" vertical="center"/>
    </xf>
    <xf numFmtId="170" fontId="2" fillId="6" borderId="1" xfId="1" applyNumberFormat="1" applyFont="1" applyFill="1" applyBorder="1" applyAlignment="1">
      <alignment horizontal="left" vertical="center"/>
    </xf>
    <xf numFmtId="170" fontId="27" fillId="3" borderId="1" xfId="1" applyNumberFormat="1" applyFont="1" applyFill="1" applyBorder="1" applyAlignment="1">
      <alignment horizontal="left" vertical="center"/>
    </xf>
    <xf numFmtId="170" fontId="25" fillId="0" borderId="8" xfId="1" applyNumberFormat="1" applyFont="1" applyBorder="1" applyAlignment="1" applyProtection="1">
      <alignment horizontal="center" vertical="center" shrinkToFit="1"/>
      <protection locked="0"/>
    </xf>
    <xf numFmtId="170" fontId="0" fillId="0" borderId="0" xfId="0" applyNumberFormat="1"/>
    <xf numFmtId="170" fontId="2" fillId="7" borderId="1" xfId="1" applyNumberFormat="1" applyFont="1" applyFill="1" applyBorder="1" applyAlignment="1">
      <alignment horizontal="left" vertical="center"/>
    </xf>
    <xf numFmtId="170" fontId="25" fillId="3" borderId="1" xfId="1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0" fontId="42" fillId="0" borderId="0" xfId="0" applyFont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2" fillId="3" borderId="1" xfId="0" quotePrefix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170" fontId="27" fillId="0" borderId="12" xfId="1" applyNumberFormat="1" applyFont="1" applyBorder="1" applyAlignment="1">
      <alignment horizontal="left" vertical="center" shrinkToFit="1"/>
    </xf>
    <xf numFmtId="170" fontId="27" fillId="0" borderId="13" xfId="1" applyNumberFormat="1" applyFont="1" applyBorder="1" applyAlignment="1">
      <alignment horizontal="left" vertical="center" shrinkToFit="1"/>
    </xf>
  </cellXfs>
  <cellStyles count="5">
    <cellStyle name="Moneda" xfId="1" builtinId="4"/>
    <cellStyle name="Moneda 2" xfId="2" xr:uid="{00000000-0005-0000-0000-000001000000}"/>
    <cellStyle name="Normal" xfId="0" builtinId="0"/>
    <cellStyle name="Normal 2" xfId="3" xr:uid="{00000000-0005-0000-0000-000003000000}"/>
    <cellStyle name="Porcentaje" xfId="4" builtinId="5"/>
  </cellStyles>
  <dxfs count="0"/>
  <tableStyles count="0" defaultTableStyle="TableStyleMedium2" defaultPivotStyle="PivotStyleLight16"/>
  <colors>
    <mruColors>
      <color rgb="FFAFDC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580158</xdr:colOff>
      <xdr:row>7</xdr:row>
      <xdr:rowOff>52676</xdr:rowOff>
    </xdr:from>
    <xdr:to>
      <xdr:col>5</xdr:col>
      <xdr:colOff>688400</xdr:colOff>
      <xdr:row>7</xdr:row>
      <xdr:rowOff>1749135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4442113" y="2927494"/>
          <a:ext cx="2472173" cy="1696459"/>
          <a:chOff x="7651751" y="166688"/>
          <a:chExt cx="2381250" cy="1604836"/>
        </a:xfrm>
      </xdr:grpSpPr>
      <xdr:pic>
        <xdr:nvPicPr>
          <xdr:cNvPr id="2" name="Imagen 1" descr="Imagen relacionada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51751" y="174626"/>
            <a:ext cx="1619249" cy="159689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" name="CuadroTexto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8405813" y="1555751"/>
            <a:ext cx="1627188" cy="19843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PE" sz="1100" b="1"/>
              <a:t>Tasa de descuento</a:t>
            </a:r>
          </a:p>
        </xdr:txBody>
      </xdr:sp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8040688" y="166688"/>
            <a:ext cx="1968500" cy="44449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es-PE" sz="1100" b="1" baseline="0"/>
              <a:t>=  Valor Presente Neto (VNA)</a:t>
            </a:r>
            <a:endParaRPr lang="es-PE" sz="1100" b="1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257980</xdr:colOff>
      <xdr:row>9</xdr:row>
      <xdr:rowOff>91280</xdr:rowOff>
    </xdr:from>
    <xdr:to>
      <xdr:col>6</xdr:col>
      <xdr:colOff>738192</xdr:colOff>
      <xdr:row>12</xdr:row>
      <xdr:rowOff>150813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D7929821-7EF9-4B94-B586-E1F962466CE0}"/>
            </a:ext>
          </a:extLst>
        </xdr:cNvPr>
        <xdr:cNvSpPr/>
      </xdr:nvSpPr>
      <xdr:spPr>
        <a:xfrm rot="16200000">
          <a:off x="6238882" y="2373316"/>
          <a:ext cx="726283" cy="4802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6"/>
  <sheetViews>
    <sheetView showGridLines="0" tabSelected="1" zoomScale="115" zoomScaleNormal="115" workbookViewId="0">
      <selection activeCell="D14" sqref="D14"/>
    </sheetView>
  </sheetViews>
  <sheetFormatPr baseColWidth="10" defaultRowHeight="15"/>
  <cols>
    <col min="1" max="1" width="6.140625" customWidth="1"/>
    <col min="2" max="3" width="14.7109375" customWidth="1"/>
    <col min="4" max="4" width="18.140625" customWidth="1"/>
    <col min="5" max="5" width="18.28515625" customWidth="1"/>
    <col min="6" max="6" width="19.28515625" bestFit="1" customWidth="1"/>
    <col min="7" max="7" width="11.7109375" customWidth="1"/>
    <col min="8" max="8" width="10.5703125" customWidth="1"/>
    <col min="9" max="9" width="11.85546875" customWidth="1"/>
    <col min="10" max="10" width="15.42578125" bestFit="1" customWidth="1"/>
  </cols>
  <sheetData>
    <row r="2" spans="2:11" ht="21">
      <c r="B2" s="1" t="s">
        <v>3</v>
      </c>
    </row>
    <row r="3" spans="2:11" ht="21">
      <c r="B3" s="2" t="s">
        <v>0</v>
      </c>
      <c r="C3" s="57" t="s">
        <v>1</v>
      </c>
      <c r="D3" s="58"/>
      <c r="E3" s="58"/>
      <c r="F3" s="58"/>
      <c r="G3" s="58"/>
      <c r="H3" s="58"/>
      <c r="I3" s="58"/>
      <c r="J3" s="58"/>
      <c r="K3" s="58"/>
    </row>
    <row r="4" spans="2:11" ht="18.75" customHeight="1">
      <c r="B4" s="64" t="s">
        <v>4</v>
      </c>
      <c r="C4" s="65" t="s">
        <v>24</v>
      </c>
      <c r="D4" s="65"/>
      <c r="E4" s="65"/>
      <c r="F4" s="65"/>
      <c r="G4" s="65"/>
      <c r="H4" s="65"/>
      <c r="I4" s="65"/>
      <c r="J4" s="65"/>
      <c r="K4" s="65"/>
    </row>
    <row r="5" spans="2:11" ht="112.5" customHeight="1">
      <c r="B5" s="64"/>
      <c r="C5" s="63" t="s">
        <v>34</v>
      </c>
      <c r="D5" s="63"/>
      <c r="E5" s="63"/>
      <c r="F5" s="63"/>
      <c r="G5" s="63"/>
      <c r="H5" s="63"/>
      <c r="I5" s="59" t="s">
        <v>26</v>
      </c>
      <c r="J5" s="59"/>
      <c r="K5" s="59"/>
    </row>
    <row r="6" spans="2:11">
      <c r="C6" s="33"/>
      <c r="D6" s="33"/>
      <c r="E6" s="33"/>
      <c r="F6" s="33"/>
      <c r="G6" s="33"/>
      <c r="H6" s="33"/>
    </row>
    <row r="7" spans="2:11" ht="21">
      <c r="B7" s="1" t="s">
        <v>2</v>
      </c>
    </row>
    <row r="8" spans="2:11" ht="17.25" customHeight="1"/>
    <row r="9" spans="2:11" ht="21.75" customHeight="1">
      <c r="B9" s="8" t="s">
        <v>36</v>
      </c>
    </row>
    <row r="10" spans="2:11" ht="17.25" customHeight="1">
      <c r="B10" s="60" t="s">
        <v>11</v>
      </c>
      <c r="C10" s="61"/>
      <c r="D10" s="62"/>
      <c r="E10" s="48">
        <v>100000</v>
      </c>
      <c r="F10" s="47" t="s">
        <v>35</v>
      </c>
    </row>
    <row r="11" spans="2:11" ht="17.25" customHeight="1">
      <c r="B11" s="60" t="s">
        <v>10</v>
      </c>
      <c r="C11" s="61"/>
      <c r="D11" s="62"/>
      <c r="E11" s="7">
        <v>0.05</v>
      </c>
      <c r="F11" s="9">
        <f>(1+E11)^(1/12)-1</f>
        <v>4.0741237836483535E-3</v>
      </c>
      <c r="G11" s="40" t="s">
        <v>39</v>
      </c>
    </row>
    <row r="12" spans="2:11" ht="17.25" customHeight="1">
      <c r="B12" s="60" t="s">
        <v>14</v>
      </c>
      <c r="C12" s="61"/>
      <c r="D12" s="62"/>
      <c r="E12" s="6" t="s">
        <v>12</v>
      </c>
      <c r="F12" s="10">
        <f>5*12</f>
        <v>60</v>
      </c>
    </row>
    <row r="13" spans="2:11" ht="19.5">
      <c r="B13" s="56" t="s">
        <v>13</v>
      </c>
      <c r="C13" s="56"/>
      <c r="D13" s="49">
        <f>PMT(F11,F12,E10,,0)</f>
        <v>-1882.039836955488</v>
      </c>
    </row>
    <row r="14" spans="2:11" ht="19.5">
      <c r="B14" s="56" t="s">
        <v>38</v>
      </c>
      <c r="C14" s="56"/>
      <c r="D14" s="49">
        <f>D13*F12</f>
        <v>-112922.39021732927</v>
      </c>
    </row>
    <row r="15" spans="2:11">
      <c r="C15" s="52"/>
      <c r="D15" s="52"/>
    </row>
    <row r="16" spans="2:11">
      <c r="D16" s="52"/>
    </row>
  </sheetData>
  <mergeCells count="10">
    <mergeCell ref="B13:C13"/>
    <mergeCell ref="B14:C14"/>
    <mergeCell ref="C3:K3"/>
    <mergeCell ref="I5:K5"/>
    <mergeCell ref="B12:D12"/>
    <mergeCell ref="B11:D11"/>
    <mergeCell ref="B10:D10"/>
    <mergeCell ref="C5:H5"/>
    <mergeCell ref="B4:B5"/>
    <mergeCell ref="C4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showGridLines="0" zoomScale="110" zoomScaleNormal="110" workbookViewId="0">
      <selection activeCell="H22" sqref="H22"/>
    </sheetView>
  </sheetViews>
  <sheetFormatPr baseColWidth="10" defaultRowHeight="15"/>
  <cols>
    <col min="1" max="1" width="6" customWidth="1"/>
    <col min="2" max="2" width="17.140625" customWidth="1"/>
    <col min="3" max="3" width="34.85546875" customWidth="1"/>
    <col min="4" max="4" width="18" customWidth="1"/>
    <col min="5" max="5" width="17.42578125" customWidth="1"/>
    <col min="6" max="7" width="18.42578125" customWidth="1"/>
    <col min="8" max="8" width="16.85546875" customWidth="1"/>
    <col min="9" max="9" width="17" customWidth="1"/>
    <col min="10" max="10" width="12.5703125" bestFit="1" customWidth="1"/>
  </cols>
  <sheetData>
    <row r="1" spans="2:10" ht="4.5" customHeight="1"/>
    <row r="2" spans="2:10" ht="21">
      <c r="B2" s="1" t="s">
        <v>5</v>
      </c>
    </row>
    <row r="3" spans="2:10" ht="21">
      <c r="B3" s="2" t="s">
        <v>0</v>
      </c>
      <c r="C3" s="72" t="s">
        <v>1</v>
      </c>
      <c r="D3" s="72"/>
      <c r="E3" s="72"/>
      <c r="F3" s="72"/>
      <c r="G3" s="72"/>
      <c r="H3" s="72"/>
      <c r="I3" s="72"/>
    </row>
    <row r="4" spans="2:10" ht="18.75" customHeight="1">
      <c r="B4" s="69" t="s">
        <v>6</v>
      </c>
      <c r="C4" s="65" t="s">
        <v>40</v>
      </c>
      <c r="D4" s="65"/>
      <c r="E4" s="65"/>
      <c r="F4" s="65"/>
      <c r="G4" s="65"/>
      <c r="H4" s="65"/>
      <c r="I4" s="65"/>
    </row>
    <row r="5" spans="2:10" s="34" customFormat="1" ht="56.25" customHeight="1">
      <c r="B5" s="70"/>
      <c r="C5" s="63" t="s">
        <v>41</v>
      </c>
      <c r="D5" s="63"/>
      <c r="E5" s="63"/>
      <c r="F5" s="63"/>
      <c r="G5" s="73" t="s">
        <v>28</v>
      </c>
      <c r="H5" s="73"/>
      <c r="I5" s="73"/>
    </row>
    <row r="6" spans="2:10" ht="18.75" customHeight="1">
      <c r="B6" s="69" t="s">
        <v>7</v>
      </c>
      <c r="C6" s="65" t="s">
        <v>25</v>
      </c>
      <c r="D6" s="65"/>
      <c r="E6" s="65"/>
      <c r="F6" s="65"/>
      <c r="G6" s="65"/>
      <c r="H6" s="65"/>
      <c r="I6" s="65"/>
    </row>
    <row r="7" spans="2:10" ht="84.75" customHeight="1">
      <c r="B7" s="70"/>
      <c r="C7" s="63" t="s">
        <v>42</v>
      </c>
      <c r="D7" s="63"/>
      <c r="E7" s="63"/>
      <c r="F7" s="63"/>
      <c r="G7" s="73" t="s">
        <v>27</v>
      </c>
      <c r="H7" s="73"/>
      <c r="I7" s="73"/>
    </row>
    <row r="8" spans="2:10" ht="149.25" customHeight="1">
      <c r="B8" s="3"/>
      <c r="C8" s="4"/>
      <c r="D8" s="4"/>
      <c r="E8" s="4"/>
      <c r="F8" s="4"/>
      <c r="G8" s="4"/>
      <c r="H8" s="4"/>
    </row>
    <row r="9" spans="2:10" ht="21">
      <c r="B9" s="1" t="s">
        <v>2</v>
      </c>
    </row>
    <row r="10" spans="2:10" ht="19.5" customHeight="1">
      <c r="B10" s="68" t="s">
        <v>37</v>
      </c>
      <c r="C10" s="68"/>
      <c r="D10" s="68"/>
      <c r="E10" s="68"/>
      <c r="F10" s="68"/>
      <c r="G10" s="68"/>
      <c r="H10" s="68"/>
    </row>
    <row r="11" spans="2:10" ht="19.5" customHeight="1">
      <c r="B11" s="68"/>
      <c r="C11" s="68"/>
      <c r="D11" s="68"/>
      <c r="E11" s="68"/>
      <c r="F11" s="68"/>
      <c r="G11" s="68"/>
      <c r="H11" s="68"/>
    </row>
    <row r="12" spans="2:10" ht="19.5" customHeight="1">
      <c r="B12" s="27"/>
      <c r="C12" s="26" t="s">
        <v>17</v>
      </c>
      <c r="D12" s="54">
        <v>100000</v>
      </c>
      <c r="E12" s="13"/>
      <c r="F12" s="13"/>
      <c r="G12" s="13"/>
      <c r="H12" s="13"/>
      <c r="I12" s="13"/>
      <c r="J12" s="12"/>
    </row>
    <row r="13" spans="2:10" ht="19.5" customHeight="1">
      <c r="B13" s="28"/>
      <c r="E13" s="14"/>
      <c r="F13" s="14"/>
      <c r="G13" s="14"/>
      <c r="H13" s="14"/>
      <c r="I13" s="14"/>
      <c r="J13" s="12"/>
    </row>
    <row r="14" spans="2:10" ht="19.5" customHeight="1">
      <c r="B14" s="29"/>
      <c r="C14" s="25" t="s">
        <v>21</v>
      </c>
      <c r="D14" s="31">
        <v>0</v>
      </c>
      <c r="E14" s="31">
        <v>1</v>
      </c>
      <c r="F14" s="31">
        <v>2</v>
      </c>
      <c r="G14" s="31">
        <v>3</v>
      </c>
      <c r="H14" s="31">
        <v>4</v>
      </c>
      <c r="I14" s="31">
        <v>5</v>
      </c>
      <c r="J14" s="12"/>
    </row>
    <row r="15" spans="2:10" ht="19.5" customHeight="1">
      <c r="C15" s="25" t="s">
        <v>22</v>
      </c>
      <c r="D15" s="50">
        <v>-100000</v>
      </c>
      <c r="E15" s="48">
        <v>10472</v>
      </c>
      <c r="F15" s="48">
        <v>26085</v>
      </c>
      <c r="G15" s="48">
        <v>36352</v>
      </c>
      <c r="H15" s="48">
        <v>39139</v>
      </c>
      <c r="I15" s="48">
        <v>44618</v>
      </c>
      <c r="J15" s="12"/>
    </row>
    <row r="16" spans="2:10" ht="19.5" customHeight="1">
      <c r="B16" s="29"/>
      <c r="C16" s="16"/>
      <c r="D16" s="17"/>
      <c r="E16" s="15"/>
      <c r="H16" s="15"/>
      <c r="I16" s="15"/>
      <c r="J16" s="12"/>
    </row>
    <row r="17" spans="1:10" ht="19.5" customHeight="1">
      <c r="B17" s="29"/>
      <c r="C17" s="26" t="s">
        <v>16</v>
      </c>
      <c r="D17" s="17"/>
      <c r="E17" s="15"/>
      <c r="F17" s="35" t="s">
        <v>30</v>
      </c>
      <c r="G17" s="71" t="s">
        <v>31</v>
      </c>
      <c r="H17" s="71"/>
      <c r="I17" s="71"/>
      <c r="J17" s="12"/>
    </row>
    <row r="18" spans="1:10" ht="19.5" customHeight="1">
      <c r="B18" s="18"/>
      <c r="C18" s="19"/>
      <c r="D18" s="13"/>
      <c r="E18" s="19"/>
      <c r="G18" s="71"/>
      <c r="H18" s="71"/>
      <c r="I18" s="71"/>
      <c r="J18" s="12"/>
    </row>
    <row r="19" spans="1:10" s="5" customFormat="1" ht="19.5" customHeight="1">
      <c r="A19"/>
      <c r="B19" s="18"/>
      <c r="C19" s="11" t="s">
        <v>15</v>
      </c>
      <c r="D19" s="30">
        <v>0.115</v>
      </c>
      <c r="E19" s="20"/>
      <c r="F19" s="66" t="s">
        <v>29</v>
      </c>
      <c r="G19" s="66"/>
      <c r="H19" s="30">
        <v>0.14499999999999999</v>
      </c>
      <c r="I19" s="16"/>
      <c r="J19" s="21"/>
    </row>
    <row r="20" spans="1:10" ht="19.5" customHeight="1">
      <c r="B20" s="18"/>
      <c r="C20" s="22"/>
      <c r="D20" s="23"/>
      <c r="E20" s="23"/>
      <c r="H20" s="23"/>
      <c r="I20" s="23"/>
      <c r="J20" s="12"/>
    </row>
    <row r="21" spans="1:10" ht="19.5" customHeight="1">
      <c r="B21" s="18"/>
      <c r="C21" s="39" t="s">
        <v>43</v>
      </c>
      <c r="D21" s="48">
        <f>NPV($D$19,E15:I15)</f>
        <v>107810.87289534401</v>
      </c>
      <c r="E21" s="24"/>
      <c r="F21" s="67" t="s">
        <v>20</v>
      </c>
      <c r="G21" s="67"/>
      <c r="H21" s="48">
        <f>NPV(H19,E15:I15)</f>
        <v>98701.94716954873</v>
      </c>
      <c r="I21" s="23"/>
      <c r="J21" s="12"/>
    </row>
    <row r="22" spans="1:10" ht="19.5" customHeight="1">
      <c r="B22" s="18"/>
      <c r="C22" s="39" t="s">
        <v>19</v>
      </c>
      <c r="D22" s="53">
        <f>D21+D15</f>
        <v>7810.872895344015</v>
      </c>
      <c r="E22" s="41" t="s">
        <v>32</v>
      </c>
      <c r="F22" s="67" t="s">
        <v>19</v>
      </c>
      <c r="G22" s="67"/>
      <c r="H22" s="50">
        <f>H21+D15</f>
        <v>-1298.05283045127</v>
      </c>
      <c r="I22" s="23"/>
      <c r="J22" s="12"/>
    </row>
    <row r="23" spans="1:10" ht="19.5" customHeight="1">
      <c r="B23" s="19"/>
      <c r="C23" s="39" t="s">
        <v>18</v>
      </c>
      <c r="D23" s="38">
        <f>IRR(D15:I15)</f>
        <v>0.14048438901942029</v>
      </c>
      <c r="E23" s="24"/>
      <c r="H23" s="36" t="str">
        <f>IF(H22&lt;0,"No conviene","Conviene")</f>
        <v>No conviene</v>
      </c>
      <c r="I23" s="19"/>
      <c r="J23" s="12"/>
    </row>
    <row r="24" spans="1:10" ht="19.5" customHeight="1">
      <c r="B24" s="19"/>
      <c r="C24" s="19"/>
      <c r="D24" s="36" t="str">
        <f>IF(D22&lt;0,"No conviene","Conviene")</f>
        <v>Conviene</v>
      </c>
      <c r="E24" s="19"/>
      <c r="H24" s="19"/>
      <c r="I24" s="19"/>
      <c r="J24" s="12"/>
    </row>
    <row r="25" spans="1:10" ht="19.5" customHeight="1">
      <c r="B25" s="19"/>
      <c r="C25" s="19"/>
      <c r="D25" s="19"/>
      <c r="E25" s="19"/>
      <c r="F25" s="19"/>
      <c r="G25" s="19"/>
      <c r="H25" s="19"/>
      <c r="I25" s="19"/>
      <c r="J25" s="12"/>
    </row>
    <row r="26" spans="1:10" ht="19.5" customHeight="1">
      <c r="B26" s="12"/>
      <c r="C26" s="12"/>
      <c r="D26" s="12"/>
      <c r="E26" s="12"/>
      <c r="F26" s="12"/>
      <c r="G26" s="12"/>
      <c r="H26" s="12"/>
      <c r="I26" s="12"/>
      <c r="J26" s="12"/>
    </row>
  </sheetData>
  <mergeCells count="14">
    <mergeCell ref="C3:I3"/>
    <mergeCell ref="C4:I4"/>
    <mergeCell ref="G5:I5"/>
    <mergeCell ref="C6:I6"/>
    <mergeCell ref="G7:I7"/>
    <mergeCell ref="F19:G19"/>
    <mergeCell ref="F21:G21"/>
    <mergeCell ref="F22:G22"/>
    <mergeCell ref="B10:H11"/>
    <mergeCell ref="B4:B5"/>
    <mergeCell ref="B6:B7"/>
    <mergeCell ref="C5:F5"/>
    <mergeCell ref="C7:F7"/>
    <mergeCell ref="G17:I1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19"/>
  <sheetViews>
    <sheetView showGridLines="0" zoomScale="145" zoomScaleNormal="145" workbookViewId="0">
      <selection activeCell="C10" sqref="C10"/>
    </sheetView>
  </sheetViews>
  <sheetFormatPr baseColWidth="10" defaultRowHeight="15"/>
  <cols>
    <col min="1" max="1" width="6.28515625" customWidth="1"/>
    <col min="2" max="2" width="17.140625" customWidth="1"/>
    <col min="3" max="3" width="14.7109375" customWidth="1"/>
    <col min="4" max="4" width="19.28515625" bestFit="1" customWidth="1"/>
    <col min="5" max="5" width="14.140625" bestFit="1" customWidth="1"/>
    <col min="6" max="6" width="14.7109375" customWidth="1"/>
    <col min="7" max="8" width="13.28515625" bestFit="1" customWidth="1"/>
    <col min="9" max="9" width="13.85546875" bestFit="1" customWidth="1"/>
    <col min="10" max="11" width="14.42578125" customWidth="1"/>
    <col min="12" max="12" width="12.28515625" bestFit="1" customWidth="1"/>
  </cols>
  <sheetData>
    <row r="2" spans="2:17" ht="21">
      <c r="B2" s="1" t="s">
        <v>8</v>
      </c>
    </row>
    <row r="3" spans="2:17" ht="39" customHeight="1">
      <c r="B3" s="74" t="s">
        <v>33</v>
      </c>
      <c r="C3" s="74"/>
      <c r="D3" s="74"/>
      <c r="E3" s="74"/>
      <c r="F3" s="74"/>
      <c r="G3" s="74"/>
      <c r="H3" s="74"/>
    </row>
    <row r="4" spans="2:17" ht="18.75" customHeight="1">
      <c r="B4" s="1" t="s">
        <v>2</v>
      </c>
      <c r="Q4">
        <v>10</v>
      </c>
    </row>
    <row r="5" spans="2:17" ht="18.75" customHeight="1" thickBot="1">
      <c r="B5" s="1"/>
    </row>
    <row r="6" spans="2:17" ht="20.25" thickBot="1">
      <c r="B6" s="76" t="s">
        <v>21</v>
      </c>
      <c r="C6" s="76"/>
      <c r="D6" s="44">
        <v>0</v>
      </c>
      <c r="E6" s="45">
        <v>1</v>
      </c>
      <c r="F6" s="45">
        <v>2</v>
      </c>
      <c r="G6" s="45">
        <v>3</v>
      </c>
      <c r="H6" s="45">
        <v>4</v>
      </c>
      <c r="I6" s="46">
        <v>5</v>
      </c>
      <c r="Q6">
        <v>11</v>
      </c>
    </row>
    <row r="7" spans="2:17" ht="20.25" thickBot="1">
      <c r="B7" s="76" t="s">
        <v>22</v>
      </c>
      <c r="C7" s="76"/>
      <c r="D7" s="77">
        <v>-100000</v>
      </c>
      <c r="E7" s="51">
        <v>27835</v>
      </c>
      <c r="F7" s="51">
        <v>46085</v>
      </c>
      <c r="G7" s="51">
        <v>26352</v>
      </c>
      <c r="H7" s="51">
        <v>39139</v>
      </c>
      <c r="I7" s="51">
        <v>44618</v>
      </c>
      <c r="Q7">
        <v>12</v>
      </c>
    </row>
    <row r="8" spans="2:17" ht="18.75" customHeight="1" thickBot="1">
      <c r="B8" s="76" t="s">
        <v>23</v>
      </c>
      <c r="C8" s="76"/>
      <c r="D8" s="78"/>
      <c r="E8" s="51">
        <f>D7+E7</f>
        <v>-72165</v>
      </c>
      <c r="F8" s="51">
        <f>E8+F7</f>
        <v>-26080</v>
      </c>
      <c r="G8" s="51">
        <f>F8+G7</f>
        <v>272</v>
      </c>
      <c r="H8" s="51">
        <f>G8+H7</f>
        <v>39411</v>
      </c>
      <c r="I8" s="51">
        <f>H8+I7</f>
        <v>84029</v>
      </c>
    </row>
    <row r="9" spans="2:17" ht="18.75" customHeight="1">
      <c r="D9" s="42"/>
      <c r="E9" s="43" t="str">
        <f t="shared" ref="E9:F9" ca="1" si="0">_xlfn.FORMULATEXT(E8)</f>
        <v>=D7+E7</v>
      </c>
      <c r="F9" s="43" t="str">
        <f t="shared" ca="1" si="0"/>
        <v>=E8+F7</v>
      </c>
      <c r="G9" s="43" t="str">
        <f ca="1">_xlfn.FORMULATEXT(G8)</f>
        <v>=F8+G7</v>
      </c>
      <c r="H9" s="43" t="str">
        <f t="shared" ref="H9:I9" ca="1" si="1">_xlfn.FORMULATEXT(H8)</f>
        <v>=G8+H7</v>
      </c>
      <c r="I9" s="43" t="str">
        <f t="shared" ca="1" si="1"/>
        <v>=H8+I7</v>
      </c>
    </row>
    <row r="10" spans="2:17" ht="17.25" customHeight="1">
      <c r="B10" s="37"/>
      <c r="G10" s="75"/>
      <c r="H10" s="75"/>
      <c r="I10" s="75"/>
      <c r="P10">
        <v>13</v>
      </c>
    </row>
    <row r="11" spans="2:17" ht="17.25" customHeight="1">
      <c r="D11" s="31" t="s">
        <v>9</v>
      </c>
      <c r="E11" s="32">
        <f>F6-F8/G7</f>
        <v>2.9896782027929572</v>
      </c>
      <c r="F11" s="43" t="str">
        <f ca="1">_xlfn.FORMULATEXT(E11)</f>
        <v>=F6-F8/G7</v>
      </c>
    </row>
    <row r="12" spans="2:17" ht="17.25" customHeight="1"/>
    <row r="13" spans="2:17">
      <c r="D13" s="55" t="s">
        <v>44</v>
      </c>
      <c r="E13">
        <f>0.99*12</f>
        <v>11.879999999999999</v>
      </c>
    </row>
    <row r="14" spans="2:17" ht="17.25" customHeight="1">
      <c r="D14" s="55" t="s">
        <v>45</v>
      </c>
      <c r="E14">
        <f>0.88*30</f>
        <v>26.4</v>
      </c>
    </row>
    <row r="15" spans="2:17" ht="17.25" customHeight="1"/>
    <row r="18" ht="17.25" customHeight="1"/>
    <row r="19" ht="17.25" customHeight="1"/>
  </sheetData>
  <mergeCells count="6">
    <mergeCell ref="B3:H3"/>
    <mergeCell ref="G10:I10"/>
    <mergeCell ref="B7:C7"/>
    <mergeCell ref="B8:C8"/>
    <mergeCell ref="B6:C6"/>
    <mergeCell ref="D7:D8"/>
  </mergeCells>
  <pageMargins left="0.7" right="0.7" top="0.75" bottom="0.75" header="0.3" footer="0.3"/>
  <pageSetup orientation="portrait" r:id="rId1"/>
  <ignoredErrors>
    <ignoredError sqref="F11 G9:I9 E9:F9 J8 J9 E8:I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Clase 1</vt:lpstr>
      <vt:lpstr>Clase 2</vt:lpstr>
      <vt:lpstr>Clase 3</vt:lpstr>
      <vt:lpstr>Producto1</vt:lpstr>
      <vt:lpstr>PRODUCTO2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SOLVO</cp:lastModifiedBy>
  <dcterms:created xsi:type="dcterms:W3CDTF">2019-02-18T18:23:48Z</dcterms:created>
  <dcterms:modified xsi:type="dcterms:W3CDTF">2019-10-24T23:56:16Z</dcterms:modified>
</cp:coreProperties>
</file>