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Fórmulas y Funciones\Alexandra Portocarrero\Funciones Estadísticas Avanzadas y Análisis de Datos\"/>
    </mc:Choice>
  </mc:AlternateContent>
  <xr:revisionPtr revIDLastSave="0" documentId="13_ncr:1_{AFC977E7-5A14-4674-95C4-86B638B3A2AE}" xr6:coauthVersionLast="43" xr6:coauthVersionMax="43" xr10:uidLastSave="{00000000-0000-0000-0000-000000000000}"/>
  <bookViews>
    <workbookView xWindow="-120" yWindow="-120" windowWidth="20730" windowHeight="11160" activeTab="3" xr2:uid="{00000000-000D-0000-FFFF-FFFF00000000}"/>
  </bookViews>
  <sheets>
    <sheet name="Clase 1" sheetId="1" r:id="rId1"/>
    <sheet name="Clase 2" sheetId="2" r:id="rId2"/>
    <sheet name="Clase 3" sheetId="3" r:id="rId3"/>
    <sheet name="Clase 4" sheetId="4" r:id="rId4"/>
    <sheet name="Clase 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4" l="1"/>
  <c r="F28" i="4"/>
  <c r="F24" i="4"/>
  <c r="G16" i="4"/>
  <c r="G17" i="4"/>
  <c r="G18" i="4"/>
  <c r="G19" i="4"/>
  <c r="G20" i="4"/>
  <c r="G15" i="4"/>
  <c r="F25" i="3"/>
  <c r="F20" i="3"/>
  <c r="F24" i="3"/>
  <c r="F19" i="3"/>
  <c r="F23" i="3"/>
  <c r="D29" i="2"/>
  <c r="C29" i="2"/>
  <c r="D28" i="2"/>
  <c r="C28" i="2"/>
  <c r="D27" i="2"/>
  <c r="C27" i="2"/>
  <c r="G20" i="1" l="1"/>
  <c r="G14" i="1"/>
  <c r="G16" i="1"/>
  <c r="C26" i="5" l="1"/>
  <c r="C27" i="5" l="1"/>
  <c r="D27" i="5" s="1"/>
  <c r="D26" i="5"/>
  <c r="C17" i="5"/>
  <c r="D17" i="5" s="1"/>
  <c r="C16" i="5"/>
  <c r="D16" i="5" s="1"/>
  <c r="F16" i="5" l="1"/>
  <c r="G16" i="5" s="1"/>
  <c r="G21" i="5"/>
  <c r="G24" i="5" s="1"/>
  <c r="G22" i="4" l="1"/>
  <c r="F18" i="3" l="1"/>
</calcChain>
</file>

<file path=xl/sharedStrings.xml><?xml version="1.0" encoding="utf-8"?>
<sst xmlns="http://schemas.openxmlformats.org/spreadsheetml/2006/main" count="172" uniqueCount="135">
  <si>
    <t>Función</t>
  </si>
  <si>
    <t>Sintaxis</t>
  </si>
  <si>
    <t>Función COEF.DE.CORREL, PEARSON y COEFICIENTE.R2</t>
  </si>
  <si>
    <t>Función DESVEST.M, DESVEST.P, VAR.M y VAR.P</t>
  </si>
  <si>
    <t>Función COEFICIENTE.ASIMETRIA, COEFICIENTE.ASIMETRIA.P y CURTOSIS</t>
  </si>
  <si>
    <t>PENDIENTE</t>
  </si>
  <si>
    <t>PRONOSTICO LINEAL</t>
  </si>
  <si>
    <t>Funciones para Pronósticos: INTERSECCION.EJE, PENDIENTE y PRONOSTICO.LINEAL</t>
  </si>
  <si>
    <t>INTERSECCION.EJE</t>
  </si>
  <si>
    <t xml:space="preserve">MESES </t>
  </si>
  <si>
    <t>TIEMPO - X</t>
  </si>
  <si>
    <t>Tenemos los datos de los roperos vendidos por una empresa durante los meses de todo un año.</t>
  </si>
  <si>
    <t xml:space="preserve">X = 0 ; Y = </t>
  </si>
  <si>
    <t xml:space="preserve">X=13;  Y= </t>
  </si>
  <si>
    <t>CASO PRÁCTICO</t>
  </si>
  <si>
    <t>PEARSON</t>
  </si>
  <si>
    <t>COEFICIENTE.R2</t>
  </si>
  <si>
    <t>DESVEST.M</t>
  </si>
  <si>
    <t>DESVEST.P</t>
  </si>
  <si>
    <t>VAR.P</t>
  </si>
  <si>
    <t>COEFICIENTE.ASIMETRIA</t>
  </si>
  <si>
    <t>COEFICIENTE.ASIMETRIA.P</t>
  </si>
  <si>
    <t>CURTOSIS</t>
  </si>
  <si>
    <t>DISTR.NORM.ESTAND.N</t>
  </si>
  <si>
    <t>DISTR.NORM.N</t>
  </si>
  <si>
    <t>INV.NORM.ESTAND</t>
  </si>
  <si>
    <t>INV.NORM</t>
  </si>
  <si>
    <t>Ventas pronosticadas para enero</t>
  </si>
  <si>
    <t>Aplicaciones</t>
  </si>
  <si>
    <t>COEF.DE.CORREL</t>
  </si>
  <si>
    <t>X</t>
  </si>
  <si>
    <t>Y1</t>
  </si>
  <si>
    <t>Y2</t>
  </si>
  <si>
    <t xml:space="preserve">Coeficiente de correlación de los dos conjuntos de datos en las columnas X e Y </t>
  </si>
  <si>
    <t xml:space="preserve">Coeficiente de correlación del momento del producto Pearson para los conjuntos de datos anteriores </t>
  </si>
  <si>
    <t>?</t>
  </si>
  <si>
    <t>Clientes</t>
  </si>
  <si>
    <t>Tiempos de Espera(min)</t>
  </si>
  <si>
    <t>Cliente1</t>
  </si>
  <si>
    <t>Cliente2</t>
  </si>
  <si>
    <t>Cliente3</t>
  </si>
  <si>
    <t>Cliente4</t>
  </si>
  <si>
    <t>Cliente5</t>
  </si>
  <si>
    <t>Cliente6</t>
  </si>
  <si>
    <t>Cliente7</t>
  </si>
  <si>
    <t>Cliente8</t>
  </si>
  <si>
    <t>Cliente9</t>
  </si>
  <si>
    <t>Cliente10</t>
  </si>
  <si>
    <t>Cliente11</t>
  </si>
  <si>
    <t>Cliente12</t>
  </si>
  <si>
    <t>Cliente13</t>
  </si>
  <si>
    <t>Cliente14</t>
  </si>
  <si>
    <t xml:space="preserve">Se presenta las siguientes series de datos, X-Y1 y X-Y2. </t>
  </si>
  <si>
    <t>15 Clientes</t>
  </si>
  <si>
    <t>6 Clientes</t>
  </si>
  <si>
    <t>Población</t>
  </si>
  <si>
    <t>Muestra</t>
  </si>
  <si>
    <t>PROMEDIO</t>
  </si>
  <si>
    <t>VALORES</t>
  </si>
  <si>
    <t>TABLA DE FRECUENCIAS</t>
  </si>
  <si>
    <t>NRO.</t>
  </si>
  <si>
    <t>FRECUENCIA</t>
  </si>
  <si>
    <t>(Xi)</t>
  </si>
  <si>
    <t>(fi)</t>
  </si>
  <si>
    <t>Resultado</t>
  </si>
  <si>
    <t>z</t>
  </si>
  <si>
    <t>Función DISTR.NORM.ESTAND.N, DISTR.NORM.N</t>
  </si>
  <si>
    <t>Datos</t>
  </si>
  <si>
    <t>x</t>
  </si>
  <si>
    <t>media arimetica</t>
  </si>
  <si>
    <t>desviación</t>
  </si>
  <si>
    <t>Bolsa de cereal(gr)</t>
  </si>
  <si>
    <t>P(X&lt;97.5gr) =</t>
  </si>
  <si>
    <t>P(X=97.5gr) =</t>
  </si>
  <si>
    <t>Probabilidad</t>
  </si>
  <si>
    <t>RESULTADO</t>
  </si>
  <si>
    <r>
      <t xml:space="preserve">• </t>
    </r>
    <r>
      <rPr>
        <b/>
        <i/>
        <sz val="14"/>
        <color theme="9"/>
        <rFont val="Calibri"/>
        <family val="2"/>
        <scheme val="minor"/>
      </rPr>
      <t>conocido_y</t>
    </r>
    <r>
      <rPr>
        <b/>
        <sz val="14"/>
        <color theme="1"/>
        <rFont val="Calibri"/>
        <family val="2"/>
        <scheme val="minor"/>
      </rPr>
      <t xml:space="preserve"> es una matriz o rango de celdas con los datos de la variable dependiente. 
• </t>
    </r>
    <r>
      <rPr>
        <b/>
        <i/>
        <sz val="14"/>
        <color theme="5"/>
        <rFont val="Calibri"/>
        <family val="2"/>
        <scheme val="minor"/>
      </rPr>
      <t xml:space="preserve">conocido_x </t>
    </r>
    <r>
      <rPr>
        <b/>
        <sz val="14"/>
        <color theme="1"/>
        <rFont val="Calibri"/>
        <family val="2"/>
        <scheme val="minor"/>
      </rPr>
      <t xml:space="preserve">es una matriz o rango de celdas con los datos de la variable independiente. </t>
    </r>
  </si>
  <si>
    <r>
      <t>=INTERSECCION.EJE(</t>
    </r>
    <r>
      <rPr>
        <b/>
        <sz val="14"/>
        <color theme="9"/>
        <rFont val="Calibri"/>
        <family val="2"/>
        <scheme val="minor"/>
      </rPr>
      <t>conocido_y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conocido_x</t>
    </r>
    <r>
      <rPr>
        <b/>
        <sz val="14"/>
        <color theme="1"/>
        <rFont val="Calibri"/>
        <family val="2"/>
        <scheme val="minor"/>
      </rPr>
      <t xml:space="preserve">)
</t>
    </r>
  </si>
  <si>
    <r>
      <t>=PENDIENTE(</t>
    </r>
    <r>
      <rPr>
        <b/>
        <sz val="14"/>
        <color theme="9"/>
        <rFont val="Calibri"/>
        <family val="2"/>
        <scheme val="minor"/>
      </rPr>
      <t>conocido_y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conocido_x</t>
    </r>
    <r>
      <rPr>
        <b/>
        <sz val="14"/>
        <color theme="1"/>
        <rFont val="Calibri"/>
        <family val="2"/>
        <scheme val="minor"/>
      </rPr>
      <t xml:space="preserve">)
</t>
    </r>
  </si>
  <si>
    <r>
      <t>=PRONOSTICO.LINEAL (</t>
    </r>
    <r>
      <rPr>
        <b/>
        <sz val="14"/>
        <color rgb="FFFF0000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Conocido_y,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8"/>
        <rFont val="Calibri"/>
        <family val="2"/>
        <scheme val="minor"/>
      </rPr>
      <t>Conocido_x)</t>
    </r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</si>
  <si>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 xml:space="preserve"> Es el punto de datos cuyo valor se desea predecir.
• </t>
    </r>
    <r>
      <rPr>
        <b/>
        <i/>
        <sz val="14"/>
        <color theme="7"/>
        <rFont val="Calibri"/>
        <family val="2"/>
        <scheme val="minor"/>
      </rPr>
      <t>Conocido_y</t>
    </r>
    <r>
      <rPr>
        <b/>
        <sz val="14"/>
        <color theme="1"/>
        <rFont val="Calibri"/>
        <family val="2"/>
        <scheme val="minor"/>
      </rPr>
      <t xml:space="preserve"> Es la matriz o rango de datos dependientes.
• </t>
    </r>
    <r>
      <rPr>
        <b/>
        <i/>
        <sz val="14"/>
        <color theme="8"/>
        <rFont val="Calibri"/>
        <family val="2"/>
        <scheme val="minor"/>
      </rPr>
      <t>Conocido_x</t>
    </r>
    <r>
      <rPr>
        <b/>
        <sz val="14"/>
        <color theme="1"/>
        <rFont val="Calibri"/>
        <family val="2"/>
        <scheme val="minor"/>
      </rPr>
      <t xml:space="preserve"> Es la matriz o rango de datos independientes.
</t>
    </r>
  </si>
  <si>
    <r>
      <t>=COEF.DE.CORREL(</t>
    </r>
    <r>
      <rPr>
        <b/>
        <sz val="14"/>
        <color theme="9"/>
        <rFont val="Calibri"/>
        <family val="2"/>
        <scheme val="minor"/>
      </rPr>
      <t>matriz1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matriz2</t>
    </r>
    <r>
      <rPr>
        <b/>
        <sz val="14"/>
        <color theme="1"/>
        <rFont val="Calibri"/>
        <family val="2"/>
        <scheme val="minor"/>
      </rPr>
      <t>)</t>
    </r>
  </si>
  <si>
    <r>
      <t>=PEARSON(</t>
    </r>
    <r>
      <rPr>
        <b/>
        <sz val="14"/>
        <color theme="5"/>
        <rFont val="Calibri"/>
        <family val="2"/>
        <scheme val="minor"/>
      </rPr>
      <t>matriz1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FF0000"/>
        <rFont val="Calibri"/>
        <family val="2"/>
        <scheme val="minor"/>
      </rPr>
      <t>matriz2</t>
    </r>
    <r>
      <rPr>
        <b/>
        <sz val="14"/>
        <color theme="1"/>
        <rFont val="Calibri"/>
        <family val="2"/>
        <scheme val="minor"/>
      </rPr>
      <t>)</t>
    </r>
  </si>
  <si>
    <r>
      <t>=COEFICIENTE.R2(</t>
    </r>
    <r>
      <rPr>
        <b/>
        <sz val="14"/>
        <color rgb="FF0000FF"/>
        <rFont val="Calibri"/>
        <family val="2"/>
        <scheme val="minor"/>
      </rPr>
      <t>conocido_y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6" tint="-0.249977111117893"/>
        <rFont val="Calibri"/>
        <family val="2"/>
        <scheme val="minor"/>
      </rPr>
      <t>conocido_x</t>
    </r>
    <r>
      <rPr>
        <b/>
        <sz val="14"/>
        <color theme="1"/>
        <rFont val="Calibri"/>
        <family val="2"/>
        <scheme val="minor"/>
      </rPr>
      <t>)</t>
    </r>
  </si>
  <si>
    <t xml:space="preserve">Calcula la desviación estándar a partir de una muestra. </t>
  </si>
  <si>
    <r>
      <t xml:space="preserve">• </t>
    </r>
    <r>
      <rPr>
        <b/>
        <i/>
        <sz val="14"/>
        <color rgb="FF0000FF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El primero de los números del conjunto de datos.
• </t>
    </r>
    <r>
      <rPr>
        <b/>
        <i/>
        <sz val="14"/>
        <color theme="7"/>
        <rFont val="Calibri"/>
        <family val="2"/>
        <scheme val="minor"/>
      </rPr>
      <t xml:space="preserve">número2: </t>
    </r>
    <r>
      <rPr>
        <b/>
        <sz val="14"/>
        <color theme="1"/>
        <rFont val="Calibri"/>
        <family val="2"/>
        <scheme val="minor"/>
      </rPr>
      <t xml:space="preserve">El segundo número y hasta 255 argumentos.
</t>
    </r>
  </si>
  <si>
    <r>
      <t>=DESVEST.M(</t>
    </r>
    <r>
      <rPr>
        <b/>
        <sz val="14"/>
        <color rgb="FF0000FF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[número2],</t>
    </r>
    <r>
      <rPr>
        <b/>
        <sz val="14"/>
        <color theme="1"/>
        <rFont val="Calibri"/>
        <family val="2"/>
        <scheme val="minor"/>
      </rPr>
      <t xml:space="preserve"> …)</t>
    </r>
  </si>
  <si>
    <r>
      <t>=DESVEST.P(</t>
    </r>
    <r>
      <rPr>
        <b/>
        <sz val="14"/>
        <color theme="5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[número2]</t>
    </r>
    <r>
      <rPr>
        <b/>
        <sz val="14"/>
        <color theme="1"/>
        <rFont val="Calibri"/>
        <family val="2"/>
        <scheme val="minor"/>
      </rPr>
      <t>, …)</t>
    </r>
  </si>
  <si>
    <t>Calcula la desviación estándar de toda la población proporcionada como argumento.</t>
  </si>
  <si>
    <r>
      <t>=VAR.S(</t>
    </r>
    <r>
      <rPr>
        <b/>
        <sz val="14"/>
        <color rgb="FFFF0000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rgb="FFFF00FF"/>
        <rFont val="Calibri"/>
        <family val="2"/>
        <scheme val="minor"/>
      </rPr>
      <t>[número2]</t>
    </r>
    <r>
      <rPr>
        <b/>
        <sz val="14"/>
        <color theme="1"/>
        <rFont val="Calibri"/>
        <family val="2"/>
        <scheme val="minor"/>
      </rPr>
      <t xml:space="preserve">,…])
</t>
    </r>
  </si>
  <si>
    <r>
      <t>=VAR.P(</t>
    </r>
    <r>
      <rPr>
        <b/>
        <sz val="14"/>
        <color rgb="FF7030A0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rgb="FF00B0F0"/>
        <rFont val="Calibri"/>
        <family val="2"/>
        <scheme val="minor"/>
      </rPr>
      <t>[número2]</t>
    </r>
    <r>
      <rPr>
        <b/>
        <sz val="14"/>
        <color theme="1"/>
        <rFont val="Calibri"/>
        <family val="2"/>
        <scheme val="minor"/>
      </rPr>
      <t>,…])</t>
    </r>
  </si>
  <si>
    <r>
      <t xml:space="preserve">• </t>
    </r>
    <r>
      <rPr>
        <b/>
        <i/>
        <sz val="14"/>
        <color rgb="FF00B0F0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 El primer número de la distribución.
• </t>
    </r>
    <r>
      <rPr>
        <b/>
        <i/>
        <sz val="14"/>
        <color theme="5"/>
        <rFont val="Calibri"/>
        <family val="2"/>
        <scheme val="minor"/>
      </rPr>
      <t>número2</t>
    </r>
    <r>
      <rPr>
        <b/>
        <sz val="14"/>
        <color theme="1"/>
        <rFont val="Calibri"/>
        <family val="2"/>
        <scheme val="minor"/>
      </rPr>
      <t xml:space="preserve">  El segundo número de la distribución y hasta un máximo de 255.</t>
    </r>
  </si>
  <si>
    <r>
      <t>=COEFICIENTE.ASIMETRIA(</t>
    </r>
    <r>
      <rPr>
        <b/>
        <i/>
        <sz val="14"/>
        <color rgb="FF00B0F0"/>
        <rFont val="Calibri"/>
        <family val="2"/>
        <scheme val="minor"/>
      </rPr>
      <t>número1</t>
    </r>
    <r>
      <rPr>
        <b/>
        <i/>
        <sz val="14"/>
        <color theme="8"/>
        <rFont val="Calibri"/>
        <family val="2"/>
        <scheme val="minor"/>
      </rPr>
      <t>,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5"/>
        <rFont val="Calibri"/>
        <family val="2"/>
        <scheme val="minor"/>
      </rPr>
      <t>[número2];</t>
    </r>
    <r>
      <rPr>
        <b/>
        <sz val="14"/>
        <color theme="1"/>
        <rFont val="Calibri"/>
        <family val="2"/>
        <scheme val="minor"/>
      </rPr>
      <t xml:space="preserve"> …)</t>
    </r>
  </si>
  <si>
    <r>
      <t>=COEFICIENTE.ASIMETRIA.P (</t>
    </r>
    <r>
      <rPr>
        <b/>
        <sz val="14"/>
        <color theme="4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Número2,</t>
    </r>
    <r>
      <rPr>
        <b/>
        <sz val="14"/>
        <color theme="1"/>
        <rFont val="Calibri"/>
        <family val="2"/>
        <scheme val="minor"/>
      </rPr>
      <t xml:space="preserve"> …)</t>
    </r>
  </si>
  <si>
    <r>
      <t>=CURTOSIS(</t>
    </r>
    <r>
      <rPr>
        <b/>
        <i/>
        <sz val="14"/>
        <color theme="7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i/>
        <sz val="14"/>
        <color rgb="FFFF00FF"/>
        <rFont val="Calibri"/>
        <family val="2"/>
        <scheme val="minor"/>
      </rPr>
      <t>[número2],</t>
    </r>
    <r>
      <rPr>
        <b/>
        <sz val="14"/>
        <color theme="1"/>
        <rFont val="Calibri"/>
        <family val="2"/>
        <scheme val="minor"/>
      </rPr>
      <t xml:space="preserve"> …)</t>
    </r>
  </si>
  <si>
    <r>
      <t xml:space="preserve">• </t>
    </r>
    <r>
      <rPr>
        <b/>
        <i/>
        <sz val="14"/>
        <color rgb="FF0000FF"/>
        <rFont val="Calibri"/>
        <family val="2"/>
        <scheme val="minor"/>
      </rPr>
      <t>probabilidad</t>
    </r>
    <r>
      <rPr>
        <b/>
        <sz val="14"/>
        <color theme="1"/>
        <rFont val="Calibri"/>
        <family val="2"/>
        <scheme val="minor"/>
      </rPr>
      <t xml:space="preserve">  Una probabilidad asociada a la distribución normal.
• </t>
    </r>
    <r>
      <rPr>
        <b/>
        <i/>
        <sz val="14"/>
        <color rgb="FF7030A0"/>
        <rFont val="Calibri"/>
        <family val="2"/>
        <scheme val="minor"/>
      </rPr>
      <t>media</t>
    </r>
    <r>
      <rPr>
        <b/>
        <sz val="14"/>
        <color theme="1"/>
        <rFont val="Calibri"/>
        <family val="2"/>
        <scheme val="minor"/>
      </rPr>
      <t xml:space="preserve">  La media de la distribución.
• </t>
    </r>
    <r>
      <rPr>
        <b/>
        <i/>
        <sz val="14"/>
        <color theme="7" tint="-0.249977111117893"/>
        <rFont val="Calibri"/>
        <family val="2"/>
        <scheme val="minor"/>
      </rPr>
      <t>desv_estándar</t>
    </r>
    <r>
      <rPr>
        <b/>
        <sz val="14"/>
        <color theme="1"/>
        <rFont val="Calibri"/>
        <family val="2"/>
        <scheme val="minor"/>
      </rPr>
      <t xml:space="preserve"> La desviación estándar de la distribución.
</t>
    </r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</si>
  <si>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probabilidad:</t>
    </r>
    <r>
      <rPr>
        <b/>
        <sz val="14"/>
        <color theme="1"/>
        <rFont val="Calibri"/>
        <family val="2"/>
        <scheme val="minor"/>
      </rPr>
      <t xml:space="preserve"> Una probabilidad correspondiente a la distribución normal.</t>
    </r>
  </si>
  <si>
    <r>
      <t>=INV.NORM.ESTAND(</t>
    </r>
    <r>
      <rPr>
        <b/>
        <sz val="14"/>
        <color rgb="FFFF0000"/>
        <rFont val="Calibri"/>
        <family val="2"/>
        <scheme val="minor"/>
      </rPr>
      <t>probabilidad</t>
    </r>
    <r>
      <rPr>
        <b/>
        <sz val="14"/>
        <color theme="1"/>
        <rFont val="Calibri"/>
        <family val="2"/>
        <scheme val="minor"/>
      </rPr>
      <t>)</t>
    </r>
  </si>
  <si>
    <r>
      <t>=INV.NORM(</t>
    </r>
    <r>
      <rPr>
        <b/>
        <sz val="14"/>
        <color rgb="FF0000FF"/>
        <rFont val="Calibri"/>
        <family val="2"/>
        <scheme val="minor"/>
      </rPr>
      <t>probabilidad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rgb="FF7030A0"/>
        <rFont val="Calibri"/>
        <family val="2"/>
        <scheme val="minor"/>
      </rPr>
      <t>media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theme="7" tint="-0.249977111117893"/>
        <rFont val="Calibri"/>
        <family val="2"/>
        <scheme val="minor"/>
      </rPr>
      <t>desv_estándar</t>
    </r>
    <r>
      <rPr>
        <b/>
        <sz val="14"/>
        <color theme="1"/>
        <rFont val="Calibri"/>
        <family val="2"/>
        <scheme val="minor"/>
      </rPr>
      <t>)</t>
    </r>
  </si>
  <si>
    <t>Se usa para devolver la distribución normal estándar (tiene una media de cero y una desviación estándar de uno)</t>
  </si>
  <si>
    <t xml:space="preserve">La función DISTR.NORM.N devuelve la distribución normal acumulativa con una media y desviación especificados. </t>
  </si>
  <si>
    <t>Devuelve el inverso de la distribución normal estándar acumulativa con una media de cero y desviación estándar de uno.</t>
  </si>
  <si>
    <t>La función INV.NORM devuelve el inverso de la distribución acumulativa normal para la media y desviación estándar proporcionadas.</t>
  </si>
  <si>
    <r>
      <t>=DISTR.NORM.ESTAND.N(</t>
    </r>
    <r>
      <rPr>
        <b/>
        <sz val="14"/>
        <color theme="7"/>
        <rFont val="Calibri"/>
        <family val="2"/>
        <scheme val="minor"/>
      </rPr>
      <t>Z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acumulado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</si>
  <si>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7"/>
        <rFont val="Calibri"/>
        <family val="2"/>
        <scheme val="minor"/>
      </rPr>
      <t>Z:</t>
    </r>
    <r>
      <rPr>
        <b/>
        <sz val="14"/>
        <color theme="1"/>
        <rFont val="Calibri"/>
        <family val="2"/>
        <scheme val="minor"/>
      </rPr>
      <t xml:space="preserve"> El valor cuya distribución deseamos obtener. Necesariamente debe ser numérico.
• </t>
    </r>
    <r>
      <rPr>
        <b/>
        <i/>
        <sz val="14"/>
        <color theme="4"/>
        <rFont val="Calibri"/>
        <family val="2"/>
        <scheme val="minor"/>
      </rPr>
      <t>Acumulado:</t>
    </r>
    <r>
      <rPr>
        <b/>
        <sz val="14"/>
        <color theme="1"/>
        <rFont val="Calibri"/>
        <family val="2"/>
        <scheme val="minor"/>
      </rPr>
      <t xml:space="preserve"> es un valor lógico que determina la forma de la función. 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</si>
  <si>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x:</t>
    </r>
    <r>
      <rPr>
        <b/>
        <sz val="14"/>
        <color theme="1"/>
        <rFont val="Calibri"/>
        <family val="2"/>
        <scheme val="minor"/>
      </rPr>
      <t xml:space="preserve"> El valor cuya distribución deseamos obtener.
• </t>
    </r>
    <r>
      <rPr>
        <b/>
        <i/>
        <sz val="14"/>
        <color theme="9"/>
        <rFont val="Calibri"/>
        <family val="2"/>
        <scheme val="minor"/>
      </rPr>
      <t>media:</t>
    </r>
    <r>
      <rPr>
        <b/>
        <sz val="14"/>
        <color theme="1"/>
        <rFont val="Calibri"/>
        <family val="2"/>
        <scheme val="minor"/>
      </rPr>
      <t xml:space="preserve"> La media aritmética de la distribución.
• </t>
    </r>
    <r>
      <rPr>
        <b/>
        <i/>
        <sz val="14"/>
        <color rgb="FF7030A0"/>
        <rFont val="Calibri"/>
        <family val="2"/>
        <scheme val="minor"/>
      </rPr>
      <t>desv_estándar:</t>
    </r>
    <r>
      <rPr>
        <b/>
        <sz val="14"/>
        <color theme="1"/>
        <rFont val="Calibri"/>
        <family val="2"/>
        <scheme val="minor"/>
      </rPr>
      <t xml:space="preserve"> La desviación estándar de la distribución. 
• </t>
    </r>
    <r>
      <rPr>
        <b/>
        <i/>
        <sz val="14"/>
        <color theme="7"/>
        <rFont val="Calibri"/>
        <family val="2"/>
        <scheme val="minor"/>
      </rPr>
      <t>acumulado:</t>
    </r>
    <r>
      <rPr>
        <b/>
        <sz val="14"/>
        <color theme="1"/>
        <rFont val="Calibri"/>
        <family val="2"/>
        <scheme val="minor"/>
      </rPr>
      <t xml:space="preserve"> Indica si se utilizará la función de distribución acumulativa o no.</t>
    </r>
  </si>
  <si>
    <r>
      <t>=DISTR.NORM.N(</t>
    </r>
    <r>
      <rPr>
        <b/>
        <sz val="14"/>
        <color theme="5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media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desv_estándar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acumulado</t>
    </r>
    <r>
      <rPr>
        <b/>
        <sz val="14"/>
        <rFont val="Calibri"/>
        <family val="2"/>
        <scheme val="minor"/>
      </rPr>
      <t>)</t>
    </r>
  </si>
  <si>
    <r>
      <t xml:space="preserve">• </t>
    </r>
    <r>
      <rPr>
        <b/>
        <sz val="14"/>
        <color rgb="FFFF0000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Es el primer argumento numérico correspondiente a una población.
• </t>
    </r>
    <r>
      <rPr>
        <b/>
        <sz val="14"/>
        <color rgb="FFFF00FF"/>
        <rFont val="Calibri"/>
        <family val="2"/>
        <scheme val="minor"/>
      </rPr>
      <t>Número2:</t>
    </r>
    <r>
      <rPr>
        <b/>
        <sz val="14"/>
        <color theme="1"/>
        <rFont val="Calibri"/>
        <family val="2"/>
        <scheme val="minor"/>
      </rPr>
      <t xml:space="preserve"> De 2 a 255 argumentos numéricos correspondientes a una población.
</t>
    </r>
  </si>
  <si>
    <r>
      <t xml:space="preserve">• </t>
    </r>
    <r>
      <rPr>
        <b/>
        <sz val="14"/>
        <color rgb="FF7030A0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El primer valor de la población.
• </t>
    </r>
    <r>
      <rPr>
        <b/>
        <sz val="14"/>
        <color rgb="FF00B0F0"/>
        <rFont val="Calibri"/>
        <family val="2"/>
        <scheme val="minor"/>
      </rPr>
      <t>número2</t>
    </r>
    <r>
      <rPr>
        <b/>
        <sz val="14"/>
        <color theme="1"/>
        <rFont val="Calibri"/>
        <family val="2"/>
        <scheme val="minor"/>
      </rPr>
      <t xml:space="preserve"> (opcional): El segundo valor de la población y hasta 255 valores.
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</si>
  <si>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Es el primer argumento numérico correspondiente a una población.
• </t>
    </r>
    <r>
      <rPr>
        <b/>
        <i/>
        <sz val="14"/>
        <color theme="9"/>
        <rFont val="Calibri"/>
        <family val="2"/>
        <scheme val="minor"/>
      </rPr>
      <t>número2:</t>
    </r>
    <r>
      <rPr>
        <b/>
        <sz val="14"/>
        <color theme="1"/>
        <rFont val="Calibri"/>
        <family val="2"/>
        <scheme val="minor"/>
      </rPr>
      <t xml:space="preserve"> El segundo número de la población y hasta 255 argumentos.
</t>
    </r>
  </si>
  <si>
    <t>Calcula la varianza en función de una muestra.</t>
  </si>
  <si>
    <t>Calcula la varianza en función de toda la población.</t>
  </si>
  <si>
    <t>Calcula o pronostica un valor futuro usando de los valores existentes.</t>
  </si>
  <si>
    <t>INTERSECCION.EJE (b)</t>
  </si>
  <si>
    <t>PENDIENTE (m)</t>
  </si>
  <si>
    <t>Función: Y = 0.91X + 0.485</t>
  </si>
  <si>
    <t>Devuelve la pendiente (b) de una recta (y = mx + b).</t>
  </si>
  <si>
    <t>ROPEROS VENDIDOS - Y</t>
  </si>
  <si>
    <t xml:space="preserve">Calcula el punto en el que una línea intersecciona con el eje Y usando los valores X e Y existentes. </t>
  </si>
  <si>
    <t xml:space="preserve"> m = </t>
  </si>
  <si>
    <t>r = Coeficiente de correlación</t>
  </si>
  <si>
    <r>
      <t xml:space="preserve">• </t>
    </r>
    <r>
      <rPr>
        <b/>
        <i/>
        <sz val="14"/>
        <color theme="9"/>
        <rFont val="Calibri"/>
        <family val="2"/>
        <scheme val="minor"/>
      </rPr>
      <t>matriz1:</t>
    </r>
    <r>
      <rPr>
        <b/>
        <sz val="14"/>
        <color theme="1"/>
        <rFont val="Calibri"/>
        <family val="2"/>
        <scheme val="minor"/>
      </rPr>
      <t xml:space="preserve"> Conjunto de valores independientes.
• </t>
    </r>
    <r>
      <rPr>
        <b/>
        <i/>
        <sz val="14"/>
        <color theme="4"/>
        <rFont val="Calibri"/>
        <family val="2"/>
        <scheme val="minor"/>
      </rPr>
      <t>matriz2:</t>
    </r>
    <r>
      <rPr>
        <b/>
        <sz val="14"/>
        <color theme="1"/>
        <rFont val="Calibri"/>
        <family val="2"/>
        <scheme val="minor"/>
      </rPr>
      <t xml:space="preserve"> Conjunto de valores dependientes.</t>
    </r>
  </si>
  <si>
    <r>
      <t xml:space="preserve">• </t>
    </r>
    <r>
      <rPr>
        <b/>
        <sz val="14"/>
        <color theme="5"/>
        <rFont val="Calibri"/>
        <family val="2"/>
        <scheme val="minor"/>
      </rPr>
      <t>matriz1:</t>
    </r>
    <r>
      <rPr>
        <b/>
        <sz val="14"/>
        <color theme="1"/>
        <rFont val="Calibri"/>
        <family val="2"/>
        <scheme val="minor"/>
      </rPr>
      <t xml:space="preserve"> Conjunto de valores independientes.
• </t>
    </r>
    <r>
      <rPr>
        <b/>
        <sz val="14"/>
        <color rgb="FFFF0000"/>
        <rFont val="Calibri"/>
        <family val="2"/>
        <scheme val="minor"/>
      </rPr>
      <t>matriz2:</t>
    </r>
    <r>
      <rPr>
        <b/>
        <sz val="14"/>
        <color theme="1"/>
        <rFont val="Calibri"/>
        <family val="2"/>
        <scheme val="minor"/>
      </rPr>
      <t xml:space="preserve">  Conjunto de valores dependientes.</t>
    </r>
  </si>
  <si>
    <r>
      <t>•</t>
    </r>
    <r>
      <rPr>
        <b/>
        <sz val="14"/>
        <color rgb="FF0000FF"/>
        <rFont val="Calibri"/>
        <family val="2"/>
        <scheme val="minor"/>
      </rPr>
      <t xml:space="preserve"> conocido_y:</t>
    </r>
    <r>
      <rPr>
        <b/>
        <sz val="14"/>
        <color theme="1"/>
        <rFont val="Calibri"/>
        <family val="2"/>
        <scheme val="minor"/>
      </rPr>
      <t xml:space="preserve"> Conjunto de valores dependientes.
• </t>
    </r>
    <r>
      <rPr>
        <b/>
        <sz val="14"/>
        <color theme="6" tint="-0.249977111117893"/>
        <rFont val="Calibri"/>
        <family val="2"/>
        <scheme val="minor"/>
      </rPr>
      <t>conocido_x:</t>
    </r>
    <r>
      <rPr>
        <b/>
        <sz val="14"/>
        <color theme="1"/>
        <rFont val="Calibri"/>
        <family val="2"/>
        <scheme val="minor"/>
      </rPr>
      <t xml:space="preserve"> Conjunto de valores independientes.</t>
    </r>
  </si>
  <si>
    <t>Devuelve r2, que es el cuadrado del coeficiente de correlación. Se usa como prueba de ajuste o bondad. Se le conoce como coeficiente de Determinación.</t>
  </si>
  <si>
    <t>Coeficiente de Determinación</t>
  </si>
  <si>
    <t>Devuelve el coeficiente de correlación entre dos rangos de celdas. Es el indicador que mide el grado de intensidad y el sentido de la relación entre dos variables.</t>
  </si>
  <si>
    <t xml:space="preserve">Devuelve el coeficiente de correlación producto o momento r de Pearson, Igual a COEF.DE.CORREL.
</t>
  </si>
  <si>
    <t>VAR.S</t>
  </si>
  <si>
    <t>Se presenta una tabla del tiempo de espera de los clientes en un banco, para evaluar sus datos. Los datos obtenidos en el primer turno son los siguientes:</t>
  </si>
  <si>
    <t>Devuelve el sesgo de una distribución basado en una población.</t>
  </si>
  <si>
    <t>Intensidad de pico o la curvatura relativa de una distribución en comparación con la distribución normal. Una curtosis positiva indica una distribución relativamente elevada. Una curtosis negativa indica una distribución relativamente plana.</t>
  </si>
  <si>
    <r>
      <t>•</t>
    </r>
    <r>
      <rPr>
        <b/>
        <i/>
        <sz val="14"/>
        <color theme="4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Es el número o matrices  que contienen números para los que se quiere saber el sesgo de población.
•</t>
    </r>
    <r>
      <rPr>
        <b/>
        <i/>
        <sz val="14"/>
        <color theme="9"/>
        <rFont val="Calibri"/>
        <family val="2"/>
        <scheme val="minor"/>
      </rPr>
      <t xml:space="preserve">Número2: </t>
    </r>
    <r>
      <rPr>
        <b/>
        <sz val="14"/>
        <color theme="1"/>
        <rFont val="Calibri"/>
        <family val="2"/>
        <scheme val="minor"/>
      </rPr>
      <t>El segundo número de la distribución y hasta un máximo de 255.</t>
    </r>
  </si>
  <si>
    <r>
      <t xml:space="preserve">• </t>
    </r>
    <r>
      <rPr>
        <b/>
        <i/>
        <sz val="14"/>
        <color theme="7"/>
        <rFont val="Calibri"/>
        <family val="2"/>
        <scheme val="minor"/>
      </rPr>
      <t>Número1:</t>
    </r>
    <r>
      <rPr>
        <b/>
        <sz val="14"/>
        <color theme="1"/>
        <rFont val="Calibri"/>
        <family val="2"/>
        <scheme val="minor"/>
      </rPr>
      <t xml:space="preserve"> El primero de los números del conjunto de datos.
•</t>
    </r>
    <r>
      <rPr>
        <b/>
        <i/>
        <sz val="14"/>
        <color rgb="FFFF00FF"/>
        <rFont val="Calibri"/>
        <family val="2"/>
        <scheme val="minor"/>
      </rPr>
      <t xml:space="preserve"> Número2: </t>
    </r>
    <r>
      <rPr>
        <b/>
        <sz val="14"/>
        <color theme="1"/>
        <rFont val="Calibri"/>
        <family val="2"/>
        <scheme val="minor"/>
      </rPr>
      <t xml:space="preserve">El segundo número y hasta un máximo de 255.
</t>
    </r>
  </si>
  <si>
    <t>Indicador que permiten establecer el grado de simetría que presenta una matriz sin tener que hacer su representación gráfica. Si es positiva, entonces la mayoría de datos tienden a la izquierda y tiene sesgo a la derecha. Si es negativa entonces la mayoría de datos tienden a la derecha y tiene sesgo a la izquierda.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</si>
</sst>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"/>
  </numFmts>
  <fonts count="44" x14ac:knownFonts="1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sz val="14"/>
      <color theme="1"/>
      <name val="Franklin Gothic Demi"/>
      <family val="2"/>
    </font>
    <font>
      <sz val="14"/>
      <color theme="0"/>
      <name val="Franklin Gothic Demi"/>
      <family val="2"/>
    </font>
    <font>
      <sz val="11"/>
      <color rgb="FF2F2F2F"/>
      <name val="Segoe U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name val="Calibri"/>
      <family val="2"/>
      <scheme val="minor"/>
    </font>
    <font>
      <sz val="18"/>
      <color theme="4"/>
      <name val="Franklin Gothic Demi Cond"/>
      <family val="2"/>
    </font>
    <font>
      <sz val="11"/>
      <color theme="1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b/>
      <i/>
      <sz val="14"/>
      <color rgb="FF0000FF"/>
      <name val="Calibri"/>
      <family val="2"/>
      <scheme val="minor"/>
    </font>
    <font>
      <b/>
      <sz val="14"/>
      <color rgb="FFFF00FF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i/>
      <sz val="14"/>
      <color rgb="FF00B0F0"/>
      <name val="Calibri"/>
      <family val="2"/>
      <scheme val="minor"/>
    </font>
    <font>
      <b/>
      <i/>
      <sz val="14"/>
      <color rgb="FFFF00FF"/>
      <name val="Calibri"/>
      <family val="2"/>
      <scheme val="minor"/>
    </font>
    <font>
      <b/>
      <i/>
      <sz val="14"/>
      <color theme="7" tint="-0.249977111117893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2F2F2F"/>
      <name val="Segoe U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/>
    <xf numFmtId="0" fontId="7" fillId="0" borderId="0" xfId="0" applyFont="1"/>
    <xf numFmtId="0" fontId="3" fillId="4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/>
    </xf>
    <xf numFmtId="0" fontId="3" fillId="3" borderId="0" xfId="0" applyFont="1" applyFill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2" fillId="6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vertical="center"/>
    </xf>
    <xf numFmtId="166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10" fontId="3" fillId="3" borderId="0" xfId="1" applyNumberFormat="1" applyFont="1" applyFill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166" fontId="3" fillId="8" borderId="1" xfId="0" applyNumberFormat="1" applyFont="1" applyFill="1" applyBorder="1" applyAlignment="1">
      <alignment vertical="center"/>
    </xf>
    <xf numFmtId="0" fontId="2" fillId="2" borderId="3" xfId="0" applyFont="1" applyFill="1" applyBorder="1"/>
    <xf numFmtId="0" fontId="2" fillId="2" borderId="0" xfId="0" applyFont="1" applyFill="1"/>
    <xf numFmtId="0" fontId="2" fillId="2" borderId="16" xfId="0" applyFont="1" applyFill="1" applyBorder="1" applyAlignment="1">
      <alignment horizontal="center"/>
    </xf>
    <xf numFmtId="0" fontId="3" fillId="3" borderId="0" xfId="0" quotePrefix="1" applyFont="1" applyFill="1" applyAlignment="1">
      <alignment horizontal="left" vertical="top"/>
    </xf>
    <xf numFmtId="0" fontId="39" fillId="3" borderId="0" xfId="0" applyFont="1" applyFill="1" applyAlignment="1">
      <alignment horizontal="left" vertical="center"/>
    </xf>
    <xf numFmtId="0" fontId="0" fillId="0" borderId="0" xfId="0" quotePrefix="1"/>
    <xf numFmtId="0" fontId="40" fillId="0" borderId="11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2" fontId="5" fillId="9" borderId="4" xfId="0" applyNumberFormat="1" applyFont="1" applyFill="1" applyBorder="1"/>
    <xf numFmtId="17" fontId="3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41" fillId="2" borderId="3" xfId="0" applyFont="1" applyFill="1" applyBorder="1" applyAlignment="1">
      <alignment horizontal="center"/>
    </xf>
    <xf numFmtId="0" fontId="41" fillId="2" borderId="0" xfId="0" applyFont="1" applyFill="1" applyAlignment="1">
      <alignment horizontal="center"/>
    </xf>
    <xf numFmtId="0" fontId="12" fillId="0" borderId="4" xfId="0" applyFont="1" applyBorder="1" applyAlignment="1">
      <alignment horizontal="left" wrapText="1"/>
    </xf>
    <xf numFmtId="0" fontId="3" fillId="3" borderId="1" xfId="0" quotePrefix="1" applyFont="1" applyFill="1" applyBorder="1" applyAlignment="1">
      <alignment horizontal="left" vertical="top" wrapText="1"/>
    </xf>
    <xf numFmtId="0" fontId="3" fillId="3" borderId="1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/>
    </xf>
    <xf numFmtId="0" fontId="42" fillId="0" borderId="17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3" fillId="3" borderId="2" xfId="0" quotePrefix="1" applyFont="1" applyFill="1" applyBorder="1" applyAlignment="1">
      <alignment horizontal="left" vertical="center" wrapText="1"/>
    </xf>
    <xf numFmtId="0" fontId="3" fillId="3" borderId="12" xfId="0" quotePrefix="1" applyFont="1" applyFill="1" applyBorder="1" applyAlignment="1">
      <alignment horizontal="left" vertical="center" wrapText="1"/>
    </xf>
    <xf numFmtId="0" fontId="3" fillId="3" borderId="13" xfId="0" quotePrefix="1" applyFont="1" applyFill="1" applyBorder="1" applyAlignment="1">
      <alignment horizontal="left" vertical="center" wrapText="1"/>
    </xf>
    <xf numFmtId="0" fontId="3" fillId="3" borderId="1" xfId="0" quotePrefix="1" applyFont="1" applyFill="1" applyBorder="1" applyAlignment="1">
      <alignment horizontal="left" vertical="center" wrapText="1"/>
    </xf>
    <xf numFmtId="0" fontId="3" fillId="3" borderId="1" xfId="0" quotePrefix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3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FF"/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6095021507044"/>
          <c:y val="0.1103447248643033"/>
          <c:w val="0.81981031304377794"/>
          <c:h val="0.7304572541416508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dispRSqr val="0"/>
            <c:dispEq val="1"/>
            <c:trendlineLbl>
              <c:layout>
                <c:manualLayout>
                  <c:x val="-0.15088385937844992"/>
                  <c:y val="-3.27876932016118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PE"/>
                </a:p>
              </c:txPr>
            </c:trendlineLbl>
          </c:trendline>
          <c:xVal>
            <c:numRef>
              <c:f>'Clase 1'!$B$14:$B$25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'Clase 1'!$D$14:$D$25</c:f>
              <c:numCache>
                <c:formatCode>General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5D-444E-9969-7E8D554E4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53520"/>
        <c:axId val="425674792"/>
      </c:scatterChart>
      <c:valAx>
        <c:axId val="62055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25674792"/>
        <c:crosses val="autoZero"/>
        <c:crossBetween val="midCat"/>
      </c:valAx>
      <c:valAx>
        <c:axId val="42567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2055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541934262804714"/>
                  <c:y val="-6.54551559030140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PE"/>
                </a:p>
              </c:txPr>
            </c:trendlineLbl>
          </c:trendline>
          <c:xVal>
            <c:numRef>
              <c:f>'Clase 2'!$B$15:$B$26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'Clase 2'!$C$15:$C$26</c:f>
              <c:numCache>
                <c:formatCode>General</c:formatCode>
                <c:ptCount val="12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15</c:v>
                </c:pt>
                <c:pt idx="7">
                  <c:v>13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8D-4A97-942D-9E1898E87FD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2104003619580573E-2"/>
                  <c:y val="9.73943485247838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PE"/>
                </a:p>
              </c:txPr>
            </c:trendlineLbl>
          </c:trendline>
          <c:xVal>
            <c:numRef>
              <c:f>'Clase 2'!$B$15:$B$26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'Clase 2'!$D$15:$D$26</c:f>
              <c:numCache>
                <c:formatCode>General</c:formatCode>
                <c:ptCount val="12"/>
                <c:pt idx="0">
                  <c:v>14</c:v>
                </c:pt>
                <c:pt idx="1">
                  <c:v>5</c:v>
                </c:pt>
                <c:pt idx="2">
                  <c:v>11</c:v>
                </c:pt>
                <c:pt idx="3">
                  <c:v>7</c:v>
                </c:pt>
                <c:pt idx="4">
                  <c:v>5</c:v>
                </c:pt>
                <c:pt idx="5">
                  <c:v>17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10</c:v>
                </c:pt>
                <c:pt idx="10">
                  <c:v>14</c:v>
                </c:pt>
                <c:pt idx="1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8D-4A97-942D-9E1898E87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262560"/>
        <c:axId val="421262888"/>
      </c:scatterChart>
      <c:valAx>
        <c:axId val="42126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21262888"/>
        <c:crosses val="autoZero"/>
        <c:crossBetween val="midCat"/>
      </c:valAx>
      <c:valAx>
        <c:axId val="42126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2126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'Clase 4'!$G$15:$G$20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C-4FEB-8E16-88E7D0DB9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21299776"/>
        <c:axId val="321299120"/>
      </c:barChart>
      <c:catAx>
        <c:axId val="321299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321299120"/>
        <c:crosses val="autoZero"/>
        <c:auto val="1"/>
        <c:lblAlgn val="ctr"/>
        <c:lblOffset val="100"/>
        <c:noMultiLvlLbl val="0"/>
      </c:catAx>
      <c:valAx>
        <c:axId val="32129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32129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5.png"/><Relationship Id="rId1" Type="http://schemas.openxmlformats.org/officeDocument/2006/relationships/image" Target="../media/image4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246062</xdr:colOff>
      <xdr:row>11</xdr:row>
      <xdr:rowOff>412750</xdr:rowOff>
    </xdr:from>
    <xdr:to>
      <xdr:col>4</xdr:col>
      <xdr:colOff>1644150</xdr:colOff>
      <xdr:row>16</xdr:row>
      <xdr:rowOff>21647</xdr:rowOff>
    </xdr:to>
    <xdr:pic>
      <xdr:nvPicPr>
        <xdr:cNvPr id="2" name="Imagen 1" descr="Resultado de imagen para PENDIENTE de una recta">
          <a:extLst>
            <a:ext uri="{FF2B5EF4-FFF2-40B4-BE49-F238E27FC236}">
              <a16:creationId xmlns:a16="http://schemas.microsoft.com/office/drawing/2014/main" id="{76EEE949-09DD-409C-B7EC-1F5D9776AAF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597" t="22803" r="14523" b="22885"/>
        <a:stretch/>
      </xdr:blipFill>
      <xdr:spPr bwMode="auto">
        <a:xfrm>
          <a:off x="5746750" y="2508250"/>
          <a:ext cx="1398088" cy="11033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1474931</xdr:colOff>
      <xdr:row>20</xdr:row>
      <xdr:rowOff>100302</xdr:rowOff>
    </xdr:from>
    <xdr:to>
      <xdr:col>7</xdr:col>
      <xdr:colOff>268433</xdr:colOff>
      <xdr:row>26</xdr:row>
      <xdr:rowOff>187616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4BB252E-49B3-4086-ADBC-878B6FEBA8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658091</xdr:colOff>
      <xdr:row>10</xdr:row>
      <xdr:rowOff>41130</xdr:rowOff>
    </xdr:from>
    <xdr:to>
      <xdr:col>9</xdr:col>
      <xdr:colOff>1168688</xdr:colOff>
      <xdr:row>13</xdr:row>
      <xdr:rowOff>149081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657E8C-B719-4231-B5C6-D41D44149D2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3"/>
        <a:stretch/>
      </xdr:blipFill>
      <xdr:spPr bwMode="auto">
        <a:xfrm>
          <a:off x="8806296" y="4448607"/>
          <a:ext cx="1826778" cy="809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34489</xdr:colOff>
      <xdr:row>14</xdr:row>
      <xdr:rowOff>25975</xdr:rowOff>
    </xdr:from>
    <xdr:to>
      <xdr:col>10</xdr:col>
      <xdr:colOff>153448</xdr:colOff>
      <xdr:row>25</xdr:row>
      <xdr:rowOff>129884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617ADA5-632D-486E-933F-8D9696C2A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3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2694" y="3870611"/>
          <a:ext cx="2751322" cy="2389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339146</xdr:colOff>
      <xdr:row>14</xdr:row>
      <xdr:rowOff>34636</xdr:rowOff>
    </xdr:from>
    <xdr:to>
      <xdr:col>7</xdr:col>
      <xdr:colOff>1140834</xdr:colOff>
      <xdr:row>23</xdr:row>
      <xdr:rowOff>171738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7848207-D1FA-4500-B9A2-D64A58C6E5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713116</xdr:colOff>
      <xdr:row>10</xdr:row>
      <xdr:rowOff>228600</xdr:rowOff>
    </xdr:from>
    <xdr:to>
      <xdr:col>12</xdr:col>
      <xdr:colOff>643267</xdr:colOff>
      <xdr:row>18</xdr:row>
      <xdr:rowOff>47625</xdr:rowOff>
    </xdr:to>
    <xdr:pic>
      <xdr:nvPicPr>
        <xdr:cNvPr id="5" name="Imagen 4" descr="Estados de La Asimetria - Medidas de Distribucion">
          <a:extLst>
            <a:ext uri="{FF2B5EF4-FFF2-40B4-BE49-F238E27FC236}">
              <a16:creationId xmlns:a16="http://schemas.microsoft.com/office/drawing/2014/main" id="{31179B77-09CF-47C5-8083-1510EA02F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6316" y="4314825"/>
          <a:ext cx="5026026" cy="180022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221818</xdr:colOff>
      <xdr:row>22</xdr:row>
      <xdr:rowOff>114299</xdr:rowOff>
    </xdr:from>
    <xdr:to>
      <xdr:col>4</xdr:col>
      <xdr:colOff>240779</xdr:colOff>
      <xdr:row>27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AD18EAB-DB05-4071-90DA-A71361F23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818" y="8239124"/>
          <a:ext cx="2809786" cy="1104901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723900</xdr:colOff>
      <xdr:row>19</xdr:row>
      <xdr:rowOff>59531</xdr:rowOff>
    </xdr:from>
    <xdr:to>
      <xdr:col>11</xdr:col>
      <xdr:colOff>590550</xdr:colOff>
      <xdr:row>31</xdr:row>
      <xdr:rowOff>57150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F28CB516-EF83-47F4-B1AB-2322CEF456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273048</xdr:colOff>
      <xdr:row>19</xdr:row>
      <xdr:rowOff>47627</xdr:rowOff>
    </xdr:from>
    <xdr:to>
      <xdr:col>4</xdr:col>
      <xdr:colOff>382558</xdr:colOff>
      <xdr:row>23</xdr:row>
      <xdr:rowOff>15875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772E1F-9E0F-4F6D-81B0-9406007C53A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56" t="11665" r="6756" b="3982"/>
        <a:stretch/>
      </xdr:blipFill>
      <xdr:spPr bwMode="auto">
        <a:xfrm>
          <a:off x="4749798" y="6753227"/>
          <a:ext cx="1900210" cy="920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showGridLines="0" topLeftCell="A10" zoomScale="110" zoomScaleNormal="110" workbookViewId="0">
      <selection activeCell="G20" sqref="G20"/>
    </sheetView>
  </sheetViews>
  <sheetFormatPr baseColWidth="10" defaultRowHeight="15" x14ac:dyDescent="0.25"/>
  <cols>
    <col min="1" max="1" width="5.5703125" customWidth="1"/>
    <col min="2" max="2" width="28" customWidth="1"/>
    <col min="3" max="3" width="14.140625" customWidth="1"/>
    <col min="4" max="4" width="31.140625" bestFit="1" customWidth="1"/>
    <col min="5" max="5" width="26.7109375" customWidth="1"/>
    <col min="6" max="6" width="26.85546875" customWidth="1"/>
    <col min="7" max="7" width="19.42578125" customWidth="1"/>
    <col min="8" max="8" width="13.85546875" customWidth="1"/>
  </cols>
  <sheetData>
    <row r="2" spans="2:8" ht="21" x14ac:dyDescent="0.25">
      <c r="B2" s="1" t="s">
        <v>7</v>
      </c>
    </row>
    <row r="3" spans="2:8" ht="21" x14ac:dyDescent="0.35">
      <c r="B3" s="4" t="s">
        <v>0</v>
      </c>
      <c r="C3" s="66" t="s">
        <v>1</v>
      </c>
      <c r="D3" s="66"/>
      <c r="E3" s="66"/>
      <c r="F3" s="66"/>
      <c r="G3" s="66"/>
      <c r="H3" s="66"/>
    </row>
    <row r="4" spans="2:8" ht="18.75" customHeight="1" x14ac:dyDescent="0.25">
      <c r="B4" s="61" t="s">
        <v>8</v>
      </c>
      <c r="C4" s="63" t="s">
        <v>77</v>
      </c>
      <c r="D4" s="63"/>
      <c r="E4" s="63"/>
      <c r="F4" s="63"/>
      <c r="G4" s="63"/>
      <c r="H4" s="63"/>
    </row>
    <row r="5" spans="2:8" ht="79.5" customHeight="1" x14ac:dyDescent="0.25">
      <c r="B5" s="62"/>
      <c r="C5" s="60" t="s">
        <v>76</v>
      </c>
      <c r="D5" s="60"/>
      <c r="E5" s="60"/>
      <c r="F5" s="60"/>
      <c r="G5" s="67" t="s">
        <v>118</v>
      </c>
      <c r="H5" s="67"/>
    </row>
    <row r="6" spans="2:8" ht="18.75" customHeight="1" x14ac:dyDescent="0.25">
      <c r="B6" s="61" t="s">
        <v>5</v>
      </c>
      <c r="C6" s="63" t="s">
        <v>78</v>
      </c>
      <c r="D6" s="63"/>
      <c r="E6" s="63"/>
      <c r="F6" s="63"/>
      <c r="G6" s="63"/>
      <c r="H6" s="63"/>
    </row>
    <row r="7" spans="2:8" ht="37.5" customHeight="1" x14ac:dyDescent="0.25">
      <c r="B7" s="62"/>
      <c r="C7" s="60" t="s">
        <v>76</v>
      </c>
      <c r="D7" s="60"/>
      <c r="E7" s="60"/>
      <c r="F7" s="60"/>
      <c r="G7" s="67" t="s">
        <v>116</v>
      </c>
      <c r="H7" s="67"/>
    </row>
    <row r="8" spans="2:8" ht="18.75" x14ac:dyDescent="0.25">
      <c r="B8" s="61" t="s">
        <v>6</v>
      </c>
      <c r="C8" s="64" t="s">
        <v>79</v>
      </c>
      <c r="D8" s="64"/>
      <c r="E8" s="64"/>
      <c r="F8" s="64"/>
      <c r="G8" s="64"/>
      <c r="H8" s="64"/>
    </row>
    <row r="9" spans="2:8" ht="56.25" customHeight="1" x14ac:dyDescent="0.25">
      <c r="B9" s="62"/>
      <c r="C9" s="60" t="s">
        <v>80</v>
      </c>
      <c r="D9" s="60"/>
      <c r="E9" s="60"/>
      <c r="F9" s="60"/>
      <c r="G9" s="67" t="s">
        <v>112</v>
      </c>
      <c r="H9" s="67"/>
    </row>
    <row r="11" spans="2:8" ht="21" x14ac:dyDescent="0.25">
      <c r="B11" s="1" t="s">
        <v>14</v>
      </c>
    </row>
    <row r="12" spans="2:8" ht="38.25" customHeight="1" x14ac:dyDescent="0.25">
      <c r="B12" s="59" t="s">
        <v>11</v>
      </c>
      <c r="C12" s="59"/>
      <c r="D12" s="59"/>
      <c r="F12" s="6" t="s">
        <v>28</v>
      </c>
    </row>
    <row r="13" spans="2:8" ht="23.25" x14ac:dyDescent="0.35">
      <c r="B13" s="2" t="s">
        <v>10</v>
      </c>
      <c r="C13" s="2" t="s">
        <v>9</v>
      </c>
      <c r="D13" s="2" t="s">
        <v>117</v>
      </c>
      <c r="F13" s="57" t="s">
        <v>113</v>
      </c>
      <c r="G13" s="58"/>
    </row>
    <row r="14" spans="2:8" ht="18.75" x14ac:dyDescent="0.25">
      <c r="B14" s="3">
        <v>1</v>
      </c>
      <c r="C14" s="54">
        <v>43101</v>
      </c>
      <c r="D14" s="3">
        <v>3</v>
      </c>
      <c r="F14" s="51" t="s">
        <v>12</v>
      </c>
      <c r="G14" s="52">
        <f>INTERCEPT(D14:D25,B14:B25)</f>
        <v>0.48484848484848531</v>
      </c>
    </row>
    <row r="15" spans="2:8" ht="18.75" x14ac:dyDescent="0.25">
      <c r="B15" s="3">
        <v>2</v>
      </c>
      <c r="C15" s="54">
        <v>43132</v>
      </c>
      <c r="D15" s="3">
        <v>2</v>
      </c>
      <c r="F15" s="55" t="s">
        <v>114</v>
      </c>
      <c r="G15" s="56"/>
    </row>
    <row r="16" spans="2:8" ht="18.75" x14ac:dyDescent="0.25">
      <c r="B16" s="3">
        <v>3</v>
      </c>
      <c r="C16" s="54">
        <v>43160</v>
      </c>
      <c r="D16" s="3">
        <v>4</v>
      </c>
      <c r="F16" s="5" t="s">
        <v>119</v>
      </c>
      <c r="G16" s="9">
        <f>SLOPE(D14:D25,B14:B25)</f>
        <v>0.91258741258741261</v>
      </c>
    </row>
    <row r="17" spans="2:7" ht="18.75" x14ac:dyDescent="0.25">
      <c r="B17" s="3">
        <v>4</v>
      </c>
      <c r="C17" s="54">
        <v>43191</v>
      </c>
      <c r="D17" s="3">
        <v>3</v>
      </c>
      <c r="F17" s="65" t="s">
        <v>115</v>
      </c>
      <c r="G17" s="65"/>
    </row>
    <row r="18" spans="2:7" ht="18.75" customHeight="1" x14ac:dyDescent="0.25">
      <c r="B18" s="3">
        <v>5</v>
      </c>
      <c r="C18" s="54">
        <v>43221</v>
      </c>
      <c r="D18" s="3">
        <v>5</v>
      </c>
      <c r="F18" s="6" t="s">
        <v>27</v>
      </c>
      <c r="G18" s="6"/>
    </row>
    <row r="19" spans="2:7" ht="18.75" x14ac:dyDescent="0.25">
      <c r="B19" s="3">
        <v>6</v>
      </c>
      <c r="C19" s="54">
        <v>43252</v>
      </c>
      <c r="D19" s="3">
        <v>4</v>
      </c>
      <c r="F19" s="55" t="s">
        <v>6</v>
      </c>
      <c r="G19" s="56"/>
    </row>
    <row r="20" spans="2:7" ht="18.75" x14ac:dyDescent="0.25">
      <c r="B20" s="3">
        <v>7</v>
      </c>
      <c r="C20" s="54">
        <v>43282</v>
      </c>
      <c r="D20" s="3">
        <v>6</v>
      </c>
      <c r="F20" s="5" t="s">
        <v>13</v>
      </c>
      <c r="G20" s="53">
        <f>_xlfn.FORECAST.LINEAR(B26,D14:D25,B14:B25)</f>
        <v>12.348484848484848</v>
      </c>
    </row>
    <row r="21" spans="2:7" ht="18.75" x14ac:dyDescent="0.25">
      <c r="B21" s="3">
        <v>8</v>
      </c>
      <c r="C21" s="54">
        <v>43313</v>
      </c>
      <c r="D21" s="3">
        <v>8</v>
      </c>
      <c r="F21" s="7"/>
      <c r="G21" s="7"/>
    </row>
    <row r="22" spans="2:7" ht="18.75" x14ac:dyDescent="0.25">
      <c r="B22" s="3">
        <v>9</v>
      </c>
      <c r="C22" s="54">
        <v>43344</v>
      </c>
      <c r="D22" s="3">
        <v>10</v>
      </c>
      <c r="F22" s="7"/>
      <c r="G22" s="7"/>
    </row>
    <row r="23" spans="2:7" ht="18.75" x14ac:dyDescent="0.25">
      <c r="B23" s="3">
        <v>10</v>
      </c>
      <c r="C23" s="54">
        <v>43374</v>
      </c>
      <c r="D23" s="3">
        <v>9</v>
      </c>
      <c r="F23" s="7"/>
      <c r="G23" s="7"/>
    </row>
    <row r="24" spans="2:7" ht="18.75" x14ac:dyDescent="0.25">
      <c r="B24" s="3">
        <v>11</v>
      </c>
      <c r="C24" s="54">
        <v>43405</v>
      </c>
      <c r="D24" s="3">
        <v>11</v>
      </c>
      <c r="F24" s="7"/>
      <c r="G24" s="7"/>
    </row>
    <row r="25" spans="2:7" ht="18.75" x14ac:dyDescent="0.25">
      <c r="B25" s="3">
        <v>12</v>
      </c>
      <c r="C25" s="54">
        <v>43435</v>
      </c>
      <c r="D25" s="3">
        <v>12</v>
      </c>
      <c r="F25" s="7"/>
      <c r="G25" s="7"/>
    </row>
    <row r="26" spans="2:7" ht="18.75" x14ac:dyDescent="0.25">
      <c r="B26" s="3">
        <v>13</v>
      </c>
      <c r="C26" s="54">
        <v>43466</v>
      </c>
      <c r="D26" s="8" t="s">
        <v>35</v>
      </c>
    </row>
  </sheetData>
  <mergeCells count="18">
    <mergeCell ref="C3:H3"/>
    <mergeCell ref="G5:H5"/>
    <mergeCell ref="G7:H7"/>
    <mergeCell ref="G9:H9"/>
    <mergeCell ref="F19:G19"/>
    <mergeCell ref="F13:G13"/>
    <mergeCell ref="F15:G15"/>
    <mergeCell ref="B12:D12"/>
    <mergeCell ref="C5:F5"/>
    <mergeCell ref="C7:F7"/>
    <mergeCell ref="C9:F9"/>
    <mergeCell ref="B4:B5"/>
    <mergeCell ref="B6:B7"/>
    <mergeCell ref="B8:B9"/>
    <mergeCell ref="C4:H4"/>
    <mergeCell ref="C6:H6"/>
    <mergeCell ref="C8:H8"/>
    <mergeCell ref="F17:G17"/>
  </mergeCells>
  <pageMargins left="0.7" right="0.7" top="0.75" bottom="0.75" header="0.3" footer="0.3"/>
  <pageSetup orientation="portrait" r:id="rId1"/>
  <ignoredErrors>
    <ignoredError sqref="G16 G1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29"/>
  <sheetViews>
    <sheetView showGridLines="0" topLeftCell="A11" zoomScale="110" zoomScaleNormal="110" workbookViewId="0">
      <selection activeCell="C29" sqref="C29"/>
    </sheetView>
  </sheetViews>
  <sheetFormatPr baseColWidth="10" defaultRowHeight="15" x14ac:dyDescent="0.25"/>
  <cols>
    <col min="2" max="2" width="21.42578125" customWidth="1"/>
    <col min="3" max="4" width="9" customWidth="1"/>
    <col min="5" max="5" width="15.5703125" customWidth="1"/>
    <col min="6" max="6" width="20.5703125" customWidth="1"/>
    <col min="7" max="7" width="15.5703125" customWidth="1"/>
    <col min="8" max="10" width="19.7109375" customWidth="1"/>
  </cols>
  <sheetData>
    <row r="2" spans="2:10" ht="21" x14ac:dyDescent="0.25">
      <c r="B2" s="1" t="s">
        <v>2</v>
      </c>
    </row>
    <row r="3" spans="2:10" ht="21" x14ac:dyDescent="0.35">
      <c r="B3" s="2" t="s">
        <v>0</v>
      </c>
      <c r="C3" s="68" t="s">
        <v>1</v>
      </c>
      <c r="D3" s="68"/>
      <c r="E3" s="68"/>
      <c r="F3" s="68"/>
      <c r="G3" s="68"/>
      <c r="H3" s="68"/>
      <c r="I3" s="68"/>
      <c r="J3" s="68"/>
    </row>
    <row r="4" spans="2:10" ht="18.75" customHeight="1" x14ac:dyDescent="0.25">
      <c r="B4" s="61" t="s">
        <v>29</v>
      </c>
      <c r="C4" s="63" t="s">
        <v>81</v>
      </c>
      <c r="D4" s="63"/>
      <c r="E4" s="63"/>
      <c r="F4" s="63"/>
      <c r="G4" s="63"/>
      <c r="H4" s="63"/>
      <c r="I4" s="63"/>
      <c r="J4" s="63"/>
    </row>
    <row r="5" spans="2:10" ht="81.75" customHeight="1" x14ac:dyDescent="0.25">
      <c r="B5" s="62"/>
      <c r="C5" s="60" t="s">
        <v>121</v>
      </c>
      <c r="D5" s="60"/>
      <c r="E5" s="60"/>
      <c r="F5" s="60"/>
      <c r="G5" s="60"/>
      <c r="H5" s="60" t="s">
        <v>126</v>
      </c>
      <c r="I5" s="60"/>
      <c r="J5" s="60"/>
    </row>
    <row r="6" spans="2:10" ht="18.75" x14ac:dyDescent="0.25">
      <c r="B6" s="61" t="s">
        <v>15</v>
      </c>
      <c r="C6" s="64" t="s">
        <v>82</v>
      </c>
      <c r="D6" s="64"/>
      <c r="E6" s="64"/>
      <c r="F6" s="64"/>
      <c r="G6" s="64"/>
      <c r="H6" s="64"/>
      <c r="I6" s="64"/>
      <c r="J6" s="64"/>
    </row>
    <row r="7" spans="2:10" ht="60" customHeight="1" x14ac:dyDescent="0.25">
      <c r="B7" s="62"/>
      <c r="C7" s="60" t="s">
        <v>122</v>
      </c>
      <c r="D7" s="60"/>
      <c r="E7" s="60"/>
      <c r="F7" s="60"/>
      <c r="G7" s="60"/>
      <c r="H7" s="60" t="s">
        <v>127</v>
      </c>
      <c r="I7" s="60"/>
      <c r="J7" s="60"/>
    </row>
    <row r="8" spans="2:10" ht="18.75" customHeight="1" x14ac:dyDescent="0.25">
      <c r="B8" s="61" t="s">
        <v>16</v>
      </c>
      <c r="C8" s="63" t="s">
        <v>83</v>
      </c>
      <c r="D8" s="63"/>
      <c r="E8" s="63"/>
      <c r="F8" s="63"/>
      <c r="G8" s="63"/>
      <c r="H8" s="63"/>
      <c r="I8" s="63"/>
      <c r="J8" s="63"/>
    </row>
    <row r="9" spans="2:10" ht="75.75" customHeight="1" x14ac:dyDescent="0.25">
      <c r="B9" s="62"/>
      <c r="C9" s="60" t="s">
        <v>123</v>
      </c>
      <c r="D9" s="60"/>
      <c r="E9" s="60"/>
      <c r="F9" s="60"/>
      <c r="G9" s="60"/>
      <c r="H9" s="60" t="s">
        <v>124</v>
      </c>
      <c r="I9" s="60"/>
      <c r="J9" s="60"/>
    </row>
    <row r="10" spans="2:10" ht="80.25" customHeight="1" x14ac:dyDescent="0.25"/>
    <row r="12" spans="2:10" ht="21" x14ac:dyDescent="0.25">
      <c r="B12" s="1" t="s">
        <v>14</v>
      </c>
      <c r="H12" s="86" t="s">
        <v>120</v>
      </c>
    </row>
    <row r="13" spans="2:10" ht="18.75" x14ac:dyDescent="0.25">
      <c r="B13" s="18" t="s">
        <v>52</v>
      </c>
    </row>
    <row r="14" spans="2:10" ht="21" x14ac:dyDescent="0.35">
      <c r="B14" s="2" t="s">
        <v>30</v>
      </c>
      <c r="C14" s="2" t="s">
        <v>31</v>
      </c>
      <c r="D14" s="2" t="s">
        <v>32</v>
      </c>
    </row>
    <row r="15" spans="2:10" ht="16.5" customHeight="1" x14ac:dyDescent="0.25">
      <c r="B15" s="3">
        <v>1</v>
      </c>
      <c r="C15" s="3">
        <v>2</v>
      </c>
      <c r="D15" s="3">
        <v>14</v>
      </c>
    </row>
    <row r="16" spans="2:10" ht="16.5" customHeight="1" x14ac:dyDescent="0.25">
      <c r="B16" s="3">
        <v>2</v>
      </c>
      <c r="C16" s="3">
        <v>5</v>
      </c>
      <c r="D16" s="3">
        <v>5</v>
      </c>
    </row>
    <row r="17" spans="2:8" ht="16.5" customHeight="1" x14ac:dyDescent="0.25">
      <c r="B17" s="3">
        <v>3</v>
      </c>
      <c r="C17" s="3">
        <v>4</v>
      </c>
      <c r="D17" s="3">
        <v>11</v>
      </c>
    </row>
    <row r="18" spans="2:8" ht="16.5" customHeight="1" x14ac:dyDescent="0.25">
      <c r="B18" s="3">
        <v>4</v>
      </c>
      <c r="C18" s="3">
        <v>9</v>
      </c>
      <c r="D18" s="3">
        <v>7</v>
      </c>
    </row>
    <row r="19" spans="2:8" ht="16.5" customHeight="1" x14ac:dyDescent="0.25">
      <c r="B19" s="3">
        <v>5</v>
      </c>
      <c r="C19" s="3">
        <v>11</v>
      </c>
      <c r="D19" s="3">
        <v>5</v>
      </c>
    </row>
    <row r="20" spans="2:8" ht="16.5" customHeight="1" x14ac:dyDescent="0.25">
      <c r="B20" s="3">
        <v>6</v>
      </c>
      <c r="C20" s="3">
        <v>11</v>
      </c>
      <c r="D20" s="3">
        <v>17</v>
      </c>
    </row>
    <row r="21" spans="2:8" ht="16.5" customHeight="1" x14ac:dyDescent="0.25">
      <c r="B21" s="3">
        <v>7</v>
      </c>
      <c r="C21" s="3">
        <v>15</v>
      </c>
      <c r="D21" s="3">
        <v>7</v>
      </c>
    </row>
    <row r="22" spans="2:8" ht="16.5" customHeight="1" x14ac:dyDescent="0.25">
      <c r="B22" s="3">
        <v>8</v>
      </c>
      <c r="C22" s="3">
        <v>13</v>
      </c>
      <c r="D22" s="3">
        <v>8</v>
      </c>
    </row>
    <row r="23" spans="2:8" ht="16.5" customHeight="1" x14ac:dyDescent="0.25">
      <c r="B23" s="3">
        <v>9</v>
      </c>
      <c r="C23" s="3">
        <v>19</v>
      </c>
      <c r="D23" s="3">
        <v>6</v>
      </c>
    </row>
    <row r="24" spans="2:8" ht="16.5" customHeight="1" x14ac:dyDescent="0.25">
      <c r="B24" s="3">
        <v>10</v>
      </c>
      <c r="C24" s="3">
        <v>21</v>
      </c>
      <c r="D24" s="3">
        <v>10</v>
      </c>
    </row>
    <row r="25" spans="2:8" ht="16.5" customHeight="1" x14ac:dyDescent="0.25">
      <c r="B25" s="3">
        <v>11</v>
      </c>
      <c r="C25" s="3">
        <v>23</v>
      </c>
      <c r="D25" s="3">
        <v>14</v>
      </c>
    </row>
    <row r="26" spans="2:8" ht="16.5" customHeight="1" thickBot="1" x14ac:dyDescent="0.3">
      <c r="B26" s="3">
        <v>12</v>
      </c>
      <c r="C26" s="3">
        <v>25</v>
      </c>
      <c r="D26" s="3">
        <v>11</v>
      </c>
    </row>
    <row r="27" spans="2:8" ht="19.5" customHeight="1" x14ac:dyDescent="0.35">
      <c r="B27" s="10" t="s">
        <v>29</v>
      </c>
      <c r="C27" s="13">
        <f>CORREL(B15:B26,C15:C26)</f>
        <v>0.98353897140854774</v>
      </c>
      <c r="D27" s="13">
        <f>CORREL(B15:B26,D15:D26)</f>
        <v>0.11259880427813022</v>
      </c>
      <c r="E27" s="50" t="s">
        <v>33</v>
      </c>
      <c r="F27" s="16"/>
      <c r="G27" s="16"/>
      <c r="H27" s="16"/>
    </row>
    <row r="28" spans="2:8" ht="19.5" customHeight="1" x14ac:dyDescent="0.35">
      <c r="B28" s="11" t="s">
        <v>15</v>
      </c>
      <c r="C28" s="14">
        <f>PEARSON(B15:B26,C15:C26)</f>
        <v>0.98353897140854774</v>
      </c>
      <c r="D28" s="14">
        <f>PEARSON($B$15:$B$26,D15:D26)</f>
        <v>0.11259880427813022</v>
      </c>
      <c r="E28" s="50" t="s">
        <v>34</v>
      </c>
      <c r="F28" s="16"/>
      <c r="G28" s="16"/>
      <c r="H28" s="16"/>
    </row>
    <row r="29" spans="2:8" ht="20.25" thickBot="1" x14ac:dyDescent="0.4">
      <c r="B29" s="12" t="s">
        <v>16</v>
      </c>
      <c r="C29" s="15">
        <f>RSQ(C15:C26,B15:B26)</f>
        <v>0.96734890827938413</v>
      </c>
      <c r="D29" s="15">
        <f>RSQ(D15:D26,B15:B26)</f>
        <v>1.2678490724864678E-2</v>
      </c>
      <c r="E29" s="50" t="s">
        <v>125</v>
      </c>
    </row>
  </sheetData>
  <mergeCells count="13">
    <mergeCell ref="C3:J3"/>
    <mergeCell ref="H5:J5"/>
    <mergeCell ref="H7:J7"/>
    <mergeCell ref="H9:J9"/>
    <mergeCell ref="C6:J6"/>
    <mergeCell ref="C8:J8"/>
    <mergeCell ref="C9:G9"/>
    <mergeCell ref="B4:B5"/>
    <mergeCell ref="B6:B7"/>
    <mergeCell ref="B8:B9"/>
    <mergeCell ref="C5:G5"/>
    <mergeCell ref="C7:G7"/>
    <mergeCell ref="C4:J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1"/>
  <sheetViews>
    <sheetView showGridLines="0" topLeftCell="A13" zoomScaleNormal="100" workbookViewId="0">
      <selection activeCell="F19" sqref="F19:F20"/>
    </sheetView>
  </sheetViews>
  <sheetFormatPr baseColWidth="10" defaultRowHeight="15" x14ac:dyDescent="0.25"/>
  <cols>
    <col min="2" max="2" width="19.28515625" customWidth="1"/>
    <col min="3" max="3" width="32.5703125" bestFit="1" customWidth="1"/>
    <col min="4" max="4" width="17.5703125" customWidth="1"/>
    <col min="5" max="5" width="24" customWidth="1"/>
    <col min="6" max="6" width="19.5703125" customWidth="1"/>
    <col min="7" max="7" width="17.140625" bestFit="1" customWidth="1"/>
    <col min="8" max="9" width="18" customWidth="1"/>
  </cols>
  <sheetData>
    <row r="2" spans="2:9" ht="21" x14ac:dyDescent="0.25">
      <c r="B2" s="1" t="s">
        <v>3</v>
      </c>
    </row>
    <row r="3" spans="2:9" ht="21" x14ac:dyDescent="0.35">
      <c r="B3" s="46" t="s">
        <v>0</v>
      </c>
      <c r="C3" s="44" t="s">
        <v>1</v>
      </c>
      <c r="D3" s="45"/>
      <c r="E3" s="45"/>
      <c r="F3" s="45"/>
      <c r="G3" s="45"/>
      <c r="H3" s="45"/>
      <c r="I3" s="45"/>
    </row>
    <row r="4" spans="2:9" ht="18.75" customHeight="1" x14ac:dyDescent="0.25">
      <c r="B4" s="69" t="s">
        <v>17</v>
      </c>
      <c r="C4" s="63" t="s">
        <v>86</v>
      </c>
      <c r="D4" s="63"/>
      <c r="E4" s="63"/>
      <c r="F4" s="63"/>
      <c r="G4" s="63"/>
      <c r="H4" s="63"/>
      <c r="I4" s="63"/>
    </row>
    <row r="5" spans="2:9" ht="37.5" customHeight="1" x14ac:dyDescent="0.25">
      <c r="B5" s="69"/>
      <c r="C5" s="60" t="s">
        <v>85</v>
      </c>
      <c r="D5" s="60"/>
      <c r="E5" s="60"/>
      <c r="F5" s="60"/>
      <c r="G5" s="71" t="s">
        <v>84</v>
      </c>
      <c r="H5" s="72"/>
      <c r="I5" s="73"/>
    </row>
    <row r="6" spans="2:9" ht="18.75" x14ac:dyDescent="0.25">
      <c r="B6" s="69" t="s">
        <v>18</v>
      </c>
      <c r="C6" s="64" t="s">
        <v>87</v>
      </c>
      <c r="D6" s="64"/>
      <c r="E6" s="64"/>
      <c r="F6" s="64"/>
      <c r="G6" s="64"/>
      <c r="H6" s="64"/>
      <c r="I6" s="64"/>
    </row>
    <row r="7" spans="2:9" ht="37.5" customHeight="1" x14ac:dyDescent="0.25">
      <c r="B7" s="69"/>
      <c r="C7" s="60" t="s">
        <v>109</v>
      </c>
      <c r="D7" s="60"/>
      <c r="E7" s="60"/>
      <c r="F7" s="60"/>
      <c r="G7" s="71" t="s">
        <v>88</v>
      </c>
      <c r="H7" s="72"/>
      <c r="I7" s="73"/>
    </row>
    <row r="8" spans="2:9" ht="18.75" customHeight="1" x14ac:dyDescent="0.25">
      <c r="B8" s="69" t="s">
        <v>128</v>
      </c>
      <c r="C8" s="63" t="s">
        <v>89</v>
      </c>
      <c r="D8" s="63"/>
      <c r="E8" s="63"/>
      <c r="F8" s="63"/>
      <c r="G8" s="63"/>
      <c r="H8" s="63"/>
      <c r="I8" s="63"/>
    </row>
    <row r="9" spans="2:9" ht="57.75" customHeight="1" x14ac:dyDescent="0.25">
      <c r="B9" s="69"/>
      <c r="C9" s="60" t="s">
        <v>107</v>
      </c>
      <c r="D9" s="60"/>
      <c r="E9" s="60"/>
      <c r="F9" s="60"/>
      <c r="G9" s="71" t="s">
        <v>110</v>
      </c>
      <c r="H9" s="72"/>
      <c r="I9" s="73"/>
    </row>
    <row r="10" spans="2:9" ht="18.75" x14ac:dyDescent="0.25">
      <c r="B10" s="69" t="s">
        <v>19</v>
      </c>
      <c r="C10" s="64" t="s">
        <v>90</v>
      </c>
      <c r="D10" s="64"/>
      <c r="E10" s="64"/>
      <c r="F10" s="64"/>
      <c r="G10" s="64"/>
      <c r="H10" s="64"/>
      <c r="I10" s="64"/>
    </row>
    <row r="11" spans="2:9" ht="50.25" customHeight="1" x14ac:dyDescent="0.25">
      <c r="B11" s="69"/>
      <c r="C11" s="60" t="s">
        <v>108</v>
      </c>
      <c r="D11" s="60"/>
      <c r="E11" s="60"/>
      <c r="F11" s="60"/>
      <c r="G11" s="71" t="s">
        <v>111</v>
      </c>
      <c r="H11" s="72"/>
      <c r="I11" s="73"/>
    </row>
    <row r="13" spans="2:9" ht="21" x14ac:dyDescent="0.25">
      <c r="B13" s="1" t="s">
        <v>14</v>
      </c>
    </row>
    <row r="14" spans="2:9" ht="17.25" customHeight="1" x14ac:dyDescent="0.25">
      <c r="B14" s="70" t="s">
        <v>129</v>
      </c>
      <c r="C14" s="70"/>
      <c r="D14" s="70"/>
      <c r="E14" s="70"/>
      <c r="F14" s="70"/>
      <c r="G14" s="70"/>
      <c r="H14" s="70"/>
    </row>
    <row r="15" spans="2:9" ht="17.25" customHeight="1" x14ac:dyDescent="0.25">
      <c r="B15" s="70"/>
      <c r="C15" s="70"/>
      <c r="D15" s="70"/>
      <c r="E15" s="70"/>
      <c r="F15" s="70"/>
      <c r="G15" s="70"/>
      <c r="H15" s="70"/>
    </row>
    <row r="16" spans="2:9" ht="21" x14ac:dyDescent="0.35">
      <c r="B16" s="2" t="s">
        <v>36</v>
      </c>
      <c r="C16" s="2" t="s">
        <v>37</v>
      </c>
    </row>
    <row r="17" spans="2:7" ht="18.75" x14ac:dyDescent="0.25">
      <c r="B17" s="19" t="s">
        <v>38</v>
      </c>
      <c r="C17" s="3">
        <v>6</v>
      </c>
      <c r="E17" s="8" t="s">
        <v>56</v>
      </c>
      <c r="F17" s="20" t="s">
        <v>54</v>
      </c>
    </row>
    <row r="18" spans="2:7" ht="18.75" x14ac:dyDescent="0.25">
      <c r="B18" s="19" t="s">
        <v>39</v>
      </c>
      <c r="C18" s="3">
        <v>2</v>
      </c>
      <c r="E18" s="23" t="s">
        <v>57</v>
      </c>
      <c r="F18" s="24">
        <f>AVERAGE(C17:C22)</f>
        <v>4.5</v>
      </c>
    </row>
    <row r="19" spans="2:7" ht="21" x14ac:dyDescent="0.35">
      <c r="B19" s="19" t="s">
        <v>40</v>
      </c>
      <c r="C19" s="3">
        <v>3</v>
      </c>
      <c r="E19" s="17" t="s">
        <v>17</v>
      </c>
      <c r="F19" s="21">
        <f>_xlfn.STDEV.S(C17:C22)</f>
        <v>3.0166206257996713</v>
      </c>
    </row>
    <row r="20" spans="2:7" ht="21" x14ac:dyDescent="0.35">
      <c r="B20" s="19" t="s">
        <v>41</v>
      </c>
      <c r="C20" s="3">
        <v>1</v>
      </c>
      <c r="E20" s="17" t="s">
        <v>128</v>
      </c>
      <c r="F20" s="21">
        <f>_xlfn.VAR.S(C17:C22)</f>
        <v>9.1</v>
      </c>
      <c r="G20" s="49"/>
    </row>
    <row r="21" spans="2:7" ht="18.75" x14ac:dyDescent="0.25">
      <c r="B21" s="19" t="s">
        <v>42</v>
      </c>
      <c r="C21" s="3">
        <v>6</v>
      </c>
    </row>
    <row r="22" spans="2:7" ht="18.75" x14ac:dyDescent="0.25">
      <c r="B22" s="19" t="s">
        <v>43</v>
      </c>
      <c r="C22" s="3">
        <v>9</v>
      </c>
      <c r="E22" s="8" t="s">
        <v>55</v>
      </c>
      <c r="F22" s="20" t="s">
        <v>53</v>
      </c>
    </row>
    <row r="23" spans="2:7" ht="18.75" x14ac:dyDescent="0.25">
      <c r="B23" s="3" t="s">
        <v>44</v>
      </c>
      <c r="C23" s="3">
        <v>6</v>
      </c>
      <c r="E23" s="23" t="s">
        <v>57</v>
      </c>
      <c r="F23" s="24">
        <f>AVERAGE(C17:C30)</f>
        <v>4.5</v>
      </c>
    </row>
    <row r="24" spans="2:7" ht="21" x14ac:dyDescent="0.35">
      <c r="B24" s="3" t="s">
        <v>45</v>
      </c>
      <c r="C24" s="3">
        <v>4</v>
      </c>
      <c r="E24" s="17" t="s">
        <v>18</v>
      </c>
      <c r="F24" s="21">
        <f>_xlfn.STDEV.P(C17:C30)</f>
        <v>1.9179602260139359</v>
      </c>
    </row>
    <row r="25" spans="2:7" ht="21" x14ac:dyDescent="0.35">
      <c r="B25" s="3" t="s">
        <v>46</v>
      </c>
      <c r="C25" s="3">
        <v>5</v>
      </c>
      <c r="E25" s="17" t="s">
        <v>19</v>
      </c>
      <c r="F25" s="21">
        <f>_xlfn.VAR.P(C17:C30)</f>
        <v>3.6785714285714284</v>
      </c>
    </row>
    <row r="26" spans="2:7" ht="18.75" x14ac:dyDescent="0.25">
      <c r="B26" s="3" t="s">
        <v>47</v>
      </c>
      <c r="C26" s="3">
        <v>3</v>
      </c>
    </row>
    <row r="27" spans="2:7" ht="18.75" x14ac:dyDescent="0.25">
      <c r="B27" s="3" t="s">
        <v>48</v>
      </c>
      <c r="C27" s="3">
        <v>4</v>
      </c>
    </row>
    <row r="28" spans="2:7" ht="18.75" x14ac:dyDescent="0.25">
      <c r="B28" s="3" t="s">
        <v>49</v>
      </c>
      <c r="C28" s="3">
        <v>4</v>
      </c>
    </row>
    <row r="29" spans="2:7" ht="18.75" x14ac:dyDescent="0.25">
      <c r="B29" s="3" t="s">
        <v>50</v>
      </c>
      <c r="C29" s="3">
        <v>5</v>
      </c>
    </row>
    <row r="30" spans="2:7" ht="18.75" x14ac:dyDescent="0.25">
      <c r="B30" s="3" t="s">
        <v>51</v>
      </c>
      <c r="C30" s="3">
        <v>5</v>
      </c>
    </row>
    <row r="31" spans="2:7" ht="15.75" x14ac:dyDescent="0.25">
      <c r="C31" s="22"/>
    </row>
  </sheetData>
  <mergeCells count="17">
    <mergeCell ref="B4:B5"/>
    <mergeCell ref="B6:B7"/>
    <mergeCell ref="B8:B9"/>
    <mergeCell ref="B10:B11"/>
    <mergeCell ref="B14:H15"/>
    <mergeCell ref="C4:I4"/>
    <mergeCell ref="C5:F5"/>
    <mergeCell ref="G5:I5"/>
    <mergeCell ref="C6:I6"/>
    <mergeCell ref="C7:F7"/>
    <mergeCell ref="G7:I7"/>
    <mergeCell ref="C9:F9"/>
    <mergeCell ref="G9:I9"/>
    <mergeCell ref="C11:F11"/>
    <mergeCell ref="G11:I11"/>
    <mergeCell ref="C8:I8"/>
    <mergeCell ref="C10:I10"/>
  </mergeCells>
  <pageMargins left="0.7" right="0.7" top="0.75" bottom="0.75" header="0.3" footer="0.3"/>
  <pageSetup orientation="portrait" r:id="rId1"/>
  <ignoredErrors>
    <ignoredError sqref="F18 F19:F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28"/>
  <sheetViews>
    <sheetView showGridLines="0" tabSelected="1" topLeftCell="A10" zoomScaleNormal="100" workbookViewId="0">
      <selection activeCell="F26" sqref="F26:G26"/>
    </sheetView>
  </sheetViews>
  <sheetFormatPr baseColWidth="10" defaultRowHeight="15" x14ac:dyDescent="0.25"/>
  <cols>
    <col min="1" max="1" width="3.7109375" customWidth="1"/>
    <col min="2" max="4" width="12.7109375" customWidth="1"/>
    <col min="5" max="5" width="6.42578125" customWidth="1"/>
    <col min="6" max="7" width="20" customWidth="1"/>
    <col min="8" max="8" width="28.140625" customWidth="1"/>
    <col min="9" max="11" width="12.28515625" customWidth="1"/>
    <col min="13" max="13" width="21.42578125" customWidth="1"/>
  </cols>
  <sheetData>
    <row r="2" spans="2:13" ht="21" x14ac:dyDescent="0.25">
      <c r="B2" s="1" t="s">
        <v>4</v>
      </c>
    </row>
    <row r="3" spans="2:13" ht="21" x14ac:dyDescent="0.35">
      <c r="B3" s="68" t="s">
        <v>0</v>
      </c>
      <c r="C3" s="68"/>
      <c r="D3" s="68"/>
      <c r="E3" s="68" t="s">
        <v>1</v>
      </c>
      <c r="F3" s="68"/>
      <c r="G3" s="68"/>
      <c r="H3" s="68"/>
      <c r="I3" s="68"/>
      <c r="J3" s="68"/>
      <c r="K3" s="68"/>
      <c r="L3" s="68"/>
      <c r="M3" s="68"/>
    </row>
    <row r="4" spans="2:13" ht="18.75" customHeight="1" x14ac:dyDescent="0.25">
      <c r="B4" s="69" t="s">
        <v>20</v>
      </c>
      <c r="C4" s="69"/>
      <c r="D4" s="69"/>
      <c r="E4" s="64" t="s">
        <v>92</v>
      </c>
      <c r="F4" s="64"/>
      <c r="G4" s="64"/>
      <c r="H4" s="64"/>
      <c r="I4" s="64"/>
      <c r="J4" s="64"/>
      <c r="K4" s="64"/>
      <c r="L4" s="64"/>
      <c r="M4" s="64"/>
    </row>
    <row r="5" spans="2:13" ht="112.5" customHeight="1" x14ac:dyDescent="0.25">
      <c r="B5" s="69"/>
      <c r="C5" s="69"/>
      <c r="D5" s="69"/>
      <c r="E5" s="60" t="s">
        <v>91</v>
      </c>
      <c r="F5" s="75"/>
      <c r="G5" s="75"/>
      <c r="H5" s="75"/>
      <c r="I5" s="74" t="s">
        <v>134</v>
      </c>
      <c r="J5" s="74"/>
      <c r="K5" s="74"/>
      <c r="L5" s="74"/>
      <c r="M5" s="74"/>
    </row>
    <row r="6" spans="2:13" ht="18.75" x14ac:dyDescent="0.25">
      <c r="B6" s="69" t="s">
        <v>21</v>
      </c>
      <c r="C6" s="69"/>
      <c r="D6" s="69"/>
      <c r="E6" s="64" t="s">
        <v>93</v>
      </c>
      <c r="F6" s="64"/>
      <c r="G6" s="64"/>
      <c r="H6" s="64"/>
      <c r="I6" s="64"/>
      <c r="J6" s="64"/>
      <c r="K6" s="64"/>
      <c r="L6" s="64"/>
      <c r="M6" s="64"/>
    </row>
    <row r="7" spans="2:13" ht="75" customHeight="1" x14ac:dyDescent="0.25">
      <c r="B7" s="69"/>
      <c r="C7" s="69"/>
      <c r="D7" s="69"/>
      <c r="E7" s="60" t="s">
        <v>132</v>
      </c>
      <c r="F7" s="75"/>
      <c r="G7" s="75"/>
      <c r="H7" s="75"/>
      <c r="I7" s="60" t="s">
        <v>130</v>
      </c>
      <c r="J7" s="60"/>
      <c r="K7" s="60"/>
      <c r="L7" s="60"/>
      <c r="M7" s="60"/>
    </row>
    <row r="8" spans="2:13" ht="18.75" customHeight="1" x14ac:dyDescent="0.25">
      <c r="B8" s="69" t="s">
        <v>22</v>
      </c>
      <c r="C8" s="69"/>
      <c r="D8" s="69"/>
      <c r="E8" s="64" t="s">
        <v>94</v>
      </c>
      <c r="F8" s="64"/>
      <c r="G8" s="64"/>
      <c r="H8" s="64"/>
      <c r="I8" s="64"/>
      <c r="J8" s="64"/>
      <c r="K8" s="64"/>
      <c r="L8" s="64"/>
      <c r="M8" s="64"/>
    </row>
    <row r="9" spans="2:13" ht="92.25" customHeight="1" x14ac:dyDescent="0.25">
      <c r="B9" s="69"/>
      <c r="C9" s="69"/>
      <c r="D9" s="69"/>
      <c r="E9" s="60" t="s">
        <v>133</v>
      </c>
      <c r="F9" s="75"/>
      <c r="G9" s="75"/>
      <c r="H9" s="75"/>
      <c r="I9" s="74" t="s">
        <v>131</v>
      </c>
      <c r="J9" s="74"/>
      <c r="K9" s="74"/>
      <c r="L9" s="74"/>
      <c r="M9" s="74"/>
    </row>
    <row r="10" spans="2:13" ht="18.75" x14ac:dyDescent="0.25">
      <c r="E10" s="47"/>
      <c r="F10" s="47"/>
      <c r="G10" s="47"/>
      <c r="H10" s="47"/>
      <c r="I10" s="47"/>
      <c r="J10" s="47"/>
      <c r="K10" s="47"/>
    </row>
    <row r="11" spans="2:13" ht="24" x14ac:dyDescent="0.25">
      <c r="B11" s="27" t="s">
        <v>14</v>
      </c>
    </row>
    <row r="12" spans="2:13" ht="21" x14ac:dyDescent="0.35">
      <c r="F12" s="76" t="s">
        <v>59</v>
      </c>
      <c r="G12" s="77"/>
    </row>
    <row r="13" spans="2:13" ht="21" x14ac:dyDescent="0.35">
      <c r="B13" s="80" t="s">
        <v>58</v>
      </c>
      <c r="C13" s="81"/>
      <c r="D13" s="81"/>
      <c r="F13" s="8" t="s">
        <v>60</v>
      </c>
      <c r="G13" s="8" t="s">
        <v>61</v>
      </c>
    </row>
    <row r="14" spans="2:13" ht="18" customHeight="1" x14ac:dyDescent="0.25">
      <c r="B14" s="30">
        <v>1</v>
      </c>
      <c r="C14" s="30">
        <v>1</v>
      </c>
      <c r="D14" s="30">
        <v>2</v>
      </c>
      <c r="F14" s="8" t="s">
        <v>62</v>
      </c>
      <c r="G14" s="8" t="s">
        <v>63</v>
      </c>
    </row>
    <row r="15" spans="2:13" ht="18" customHeight="1" x14ac:dyDescent="0.25">
      <c r="B15" s="30">
        <v>2</v>
      </c>
      <c r="C15" s="30">
        <v>2</v>
      </c>
      <c r="D15" s="30">
        <v>2</v>
      </c>
      <c r="F15" s="25">
        <v>1</v>
      </c>
      <c r="G15" s="28">
        <f>IF(F15&lt;&gt;"",COUNTIF($B$14:$D$21,F15),0)</f>
        <v>2</v>
      </c>
    </row>
    <row r="16" spans="2:13" ht="18" customHeight="1" x14ac:dyDescent="0.25">
      <c r="B16" s="30">
        <v>3</v>
      </c>
      <c r="C16" s="30">
        <v>3</v>
      </c>
      <c r="D16" s="30">
        <v>3</v>
      </c>
      <c r="F16" s="25">
        <v>2</v>
      </c>
      <c r="G16" s="26">
        <f t="shared" ref="G16:G20" si="0">IF(F16&lt;&gt;"",COUNTIF($B$14:$D$21,F16),0)</f>
        <v>4</v>
      </c>
    </row>
    <row r="17" spans="2:7" ht="18" customHeight="1" x14ac:dyDescent="0.25">
      <c r="B17" s="30">
        <v>3</v>
      </c>
      <c r="C17" s="30">
        <v>3</v>
      </c>
      <c r="D17" s="30">
        <v>3</v>
      </c>
      <c r="F17" s="25">
        <v>3</v>
      </c>
      <c r="G17" s="29">
        <f t="shared" si="0"/>
        <v>6</v>
      </c>
    </row>
    <row r="18" spans="2:7" ht="18" customHeight="1" x14ac:dyDescent="0.25">
      <c r="B18" s="30">
        <v>4</v>
      </c>
      <c r="C18" s="30">
        <v>4</v>
      </c>
      <c r="D18" s="30">
        <v>4</v>
      </c>
      <c r="F18" s="25">
        <v>4</v>
      </c>
      <c r="G18" s="29">
        <f t="shared" si="0"/>
        <v>6</v>
      </c>
    </row>
    <row r="19" spans="2:7" ht="18" customHeight="1" x14ac:dyDescent="0.25">
      <c r="B19" s="30">
        <v>4</v>
      </c>
      <c r="C19" s="30">
        <v>4</v>
      </c>
      <c r="D19" s="30">
        <v>4</v>
      </c>
      <c r="F19" s="25">
        <v>5</v>
      </c>
      <c r="G19" s="26">
        <f t="shared" si="0"/>
        <v>4</v>
      </c>
    </row>
    <row r="20" spans="2:7" ht="18" customHeight="1" x14ac:dyDescent="0.25">
      <c r="B20" s="30">
        <v>5</v>
      </c>
      <c r="C20" s="30">
        <v>5</v>
      </c>
      <c r="D20" s="30">
        <v>5</v>
      </c>
      <c r="F20" s="25">
        <v>6</v>
      </c>
      <c r="G20" s="28">
        <f t="shared" si="0"/>
        <v>2</v>
      </c>
    </row>
    <row r="21" spans="2:7" ht="18" customHeight="1" x14ac:dyDescent="0.25">
      <c r="B21" s="30">
        <v>5</v>
      </c>
      <c r="C21" s="30">
        <v>6</v>
      </c>
      <c r="D21" s="30">
        <v>6</v>
      </c>
    </row>
    <row r="22" spans="2:7" ht="18" customHeight="1" x14ac:dyDescent="0.25">
      <c r="F22" s="8" t="s">
        <v>57</v>
      </c>
      <c r="G22" s="8">
        <f>AVERAGE(B14:D21)</f>
        <v>3.5</v>
      </c>
    </row>
    <row r="23" spans="2:7" ht="18" customHeight="1" x14ac:dyDescent="0.35">
      <c r="F23" s="76" t="s">
        <v>20</v>
      </c>
      <c r="G23" s="77"/>
    </row>
    <row r="24" spans="2:7" ht="18" customHeight="1" x14ac:dyDescent="0.35">
      <c r="F24" s="78">
        <f>SKEW(B14:D21)</f>
        <v>0</v>
      </c>
      <c r="G24" s="79"/>
    </row>
    <row r="25" spans="2:7" ht="18" customHeight="1" x14ac:dyDescent="0.35">
      <c r="F25" s="76" t="s">
        <v>21</v>
      </c>
      <c r="G25" s="77"/>
    </row>
    <row r="26" spans="2:7" ht="21" x14ac:dyDescent="0.35">
      <c r="F26" s="78">
        <f>_xlfn.SKEW.P(B14:D21)</f>
        <v>0</v>
      </c>
      <c r="G26" s="79"/>
    </row>
    <row r="27" spans="2:7" ht="21" x14ac:dyDescent="0.35">
      <c r="F27" s="76" t="s">
        <v>22</v>
      </c>
      <c r="G27" s="77"/>
    </row>
    <row r="28" spans="2:7" ht="21" x14ac:dyDescent="0.35">
      <c r="F28" s="78">
        <f>KURT(B14:D21)</f>
        <v>-0.64709203839638674</v>
      </c>
      <c r="G28" s="79"/>
    </row>
  </sheetData>
  <mergeCells count="22">
    <mergeCell ref="F12:G12"/>
    <mergeCell ref="B3:D3"/>
    <mergeCell ref="E5:H5"/>
    <mergeCell ref="F28:G28"/>
    <mergeCell ref="F27:G27"/>
    <mergeCell ref="F23:G23"/>
    <mergeCell ref="F25:G25"/>
    <mergeCell ref="B13:D13"/>
    <mergeCell ref="F26:G26"/>
    <mergeCell ref="F24:G24"/>
    <mergeCell ref="E3:M3"/>
    <mergeCell ref="E6:M6"/>
    <mergeCell ref="E8:M8"/>
    <mergeCell ref="I9:M9"/>
    <mergeCell ref="B4:D5"/>
    <mergeCell ref="I7:M7"/>
    <mergeCell ref="I5:M5"/>
    <mergeCell ref="E4:M4"/>
    <mergeCell ref="E7:H7"/>
    <mergeCell ref="E9:H9"/>
    <mergeCell ref="B8:D9"/>
    <mergeCell ref="B6:D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27"/>
  <sheetViews>
    <sheetView showGridLines="0" topLeftCell="B1" zoomScaleNormal="100" workbookViewId="0">
      <selection activeCell="C9" sqref="C9:F9"/>
    </sheetView>
  </sheetViews>
  <sheetFormatPr baseColWidth="10" defaultRowHeight="15" x14ac:dyDescent="0.25"/>
  <cols>
    <col min="2" max="2" width="28.42578125" customWidth="1"/>
    <col min="3" max="3" width="27.28515625" customWidth="1"/>
    <col min="4" max="4" width="26.85546875" customWidth="1"/>
    <col min="5" max="5" width="24" bestFit="1" customWidth="1"/>
    <col min="6" max="6" width="19.85546875" customWidth="1"/>
    <col min="7" max="7" width="26.42578125" customWidth="1"/>
    <col min="8" max="8" width="33.140625" customWidth="1"/>
  </cols>
  <sheetData>
    <row r="2" spans="2:8" ht="21" x14ac:dyDescent="0.25">
      <c r="B2" s="1" t="s">
        <v>66</v>
      </c>
    </row>
    <row r="3" spans="2:8" ht="21" x14ac:dyDescent="0.35">
      <c r="B3" s="2" t="s">
        <v>0</v>
      </c>
      <c r="C3" s="68" t="s">
        <v>1</v>
      </c>
      <c r="D3" s="68"/>
      <c r="E3" s="68"/>
      <c r="F3" s="68"/>
      <c r="G3" s="68"/>
      <c r="H3" s="68"/>
    </row>
    <row r="4" spans="2:8" ht="18.75" customHeight="1" x14ac:dyDescent="0.25">
      <c r="B4" s="61" t="s">
        <v>23</v>
      </c>
      <c r="C4" s="63" t="s">
        <v>103</v>
      </c>
      <c r="D4" s="63"/>
      <c r="E4" s="63"/>
      <c r="F4" s="63"/>
      <c r="G4" s="63"/>
      <c r="H4" s="63"/>
    </row>
    <row r="5" spans="2:8" ht="57.75" customHeight="1" x14ac:dyDescent="0.25">
      <c r="B5" s="62"/>
      <c r="C5" s="60" t="s">
        <v>104</v>
      </c>
      <c r="D5" s="60"/>
      <c r="E5" s="60"/>
      <c r="F5" s="60"/>
      <c r="G5" s="67" t="s">
        <v>99</v>
      </c>
      <c r="H5" s="67"/>
    </row>
    <row r="6" spans="2:8" ht="18.75" customHeight="1" x14ac:dyDescent="0.25">
      <c r="B6" s="61" t="s">
        <v>24</v>
      </c>
      <c r="C6" s="63" t="s">
        <v>106</v>
      </c>
      <c r="D6" s="63"/>
      <c r="E6" s="63"/>
      <c r="F6" s="63"/>
      <c r="G6" s="63"/>
      <c r="H6" s="63"/>
    </row>
    <row r="7" spans="2:8" ht="75" customHeight="1" x14ac:dyDescent="0.25">
      <c r="B7" s="62"/>
      <c r="C7" s="60" t="s">
        <v>105</v>
      </c>
      <c r="D7" s="60"/>
      <c r="E7" s="60"/>
      <c r="F7" s="60"/>
      <c r="G7" s="67" t="s">
        <v>100</v>
      </c>
      <c r="H7" s="67"/>
    </row>
    <row r="8" spans="2:8" ht="18.75" x14ac:dyDescent="0.25">
      <c r="B8" s="61" t="s">
        <v>25</v>
      </c>
      <c r="C8" s="64" t="s">
        <v>97</v>
      </c>
      <c r="D8" s="64"/>
      <c r="E8" s="64"/>
      <c r="F8" s="64"/>
      <c r="G8" s="64"/>
      <c r="H8" s="64"/>
    </row>
    <row r="9" spans="2:8" ht="57" customHeight="1" x14ac:dyDescent="0.25">
      <c r="B9" s="62"/>
      <c r="C9" s="60" t="s">
        <v>96</v>
      </c>
      <c r="D9" s="60"/>
      <c r="E9" s="60"/>
      <c r="F9" s="60"/>
      <c r="G9" s="67" t="s">
        <v>101</v>
      </c>
      <c r="H9" s="67"/>
    </row>
    <row r="10" spans="2:8" ht="18.75" customHeight="1" x14ac:dyDescent="0.25">
      <c r="B10" s="61" t="s">
        <v>26</v>
      </c>
      <c r="C10" s="83" t="s">
        <v>98</v>
      </c>
      <c r="D10" s="83"/>
      <c r="E10" s="83"/>
      <c r="F10" s="83"/>
      <c r="G10" s="83"/>
      <c r="H10" s="83"/>
    </row>
    <row r="11" spans="2:8" ht="58.5" customHeight="1" x14ac:dyDescent="0.25">
      <c r="B11" s="62"/>
      <c r="C11" s="60" t="s">
        <v>95</v>
      </c>
      <c r="D11" s="60"/>
      <c r="E11" s="60"/>
      <c r="F11" s="60"/>
      <c r="G11" s="67" t="s">
        <v>102</v>
      </c>
      <c r="H11" s="67"/>
    </row>
    <row r="13" spans="2:8" ht="21" x14ac:dyDescent="0.25">
      <c r="B13" s="1" t="s">
        <v>14</v>
      </c>
    </row>
    <row r="14" spans="2:8" ht="18.75" x14ac:dyDescent="0.25">
      <c r="B14" s="48" t="s">
        <v>23</v>
      </c>
      <c r="F14" s="48" t="s">
        <v>25</v>
      </c>
    </row>
    <row r="15" spans="2:8" ht="21" x14ac:dyDescent="0.35">
      <c r="B15" s="35" t="s">
        <v>65</v>
      </c>
      <c r="C15" s="84" t="s">
        <v>64</v>
      </c>
      <c r="D15" s="85"/>
      <c r="F15" s="35" t="s">
        <v>74</v>
      </c>
      <c r="G15" s="35" t="s">
        <v>64</v>
      </c>
    </row>
    <row r="16" spans="2:8" ht="18.75" x14ac:dyDescent="0.25">
      <c r="B16" s="82">
        <v>1.5</v>
      </c>
      <c r="C16" s="31">
        <f>_xlfn.NORM.S.DIST(B16,TRUE)</f>
        <v>0.93319279873114191</v>
      </c>
      <c r="D16" s="34">
        <f>C16</f>
        <v>0.93319279873114191</v>
      </c>
      <c r="F16" s="41">
        <f>C16</f>
        <v>0.93319279873114191</v>
      </c>
      <c r="G16" s="43">
        <f>_xlfn.NORM.S.INV(F16)</f>
        <v>1.5</v>
      </c>
    </row>
    <row r="17" spans="2:7" ht="18.75" x14ac:dyDescent="0.25">
      <c r="B17" s="82"/>
      <c r="C17" s="31">
        <f>_xlfn.NORM.S.DIST(B16,FALSE)</f>
        <v>0.12951759566589174</v>
      </c>
      <c r="D17" s="34">
        <f>C17</f>
        <v>0.12951759566589174</v>
      </c>
      <c r="E17" s="36"/>
      <c r="F17" s="37"/>
      <c r="G17" s="37"/>
    </row>
    <row r="18" spans="2:7" ht="18.75" x14ac:dyDescent="0.25">
      <c r="C18" s="38"/>
      <c r="D18" s="39"/>
      <c r="E18" s="37"/>
      <c r="F18" s="37"/>
      <c r="G18" s="37"/>
    </row>
    <row r="19" spans="2:7" ht="18.75" x14ac:dyDescent="0.25">
      <c r="B19" s="48" t="s">
        <v>24</v>
      </c>
      <c r="F19" s="48" t="s">
        <v>26</v>
      </c>
    </row>
    <row r="20" spans="2:7" ht="21" x14ac:dyDescent="0.35">
      <c r="B20" s="2" t="s">
        <v>67</v>
      </c>
      <c r="C20" s="2" t="s">
        <v>71</v>
      </c>
      <c r="F20" s="2" t="s">
        <v>67</v>
      </c>
      <c r="G20" s="2" t="s">
        <v>71</v>
      </c>
    </row>
    <row r="21" spans="2:7" ht="18" customHeight="1" x14ac:dyDescent="0.25">
      <c r="B21" s="32" t="s">
        <v>68</v>
      </c>
      <c r="C21" s="42">
        <v>97.5</v>
      </c>
      <c r="F21" s="32" t="s">
        <v>74</v>
      </c>
      <c r="G21" s="40">
        <f>C26</f>
        <v>0.23752526202697649</v>
      </c>
    </row>
    <row r="22" spans="2:7" ht="18" customHeight="1" x14ac:dyDescent="0.25">
      <c r="B22" s="32" t="s">
        <v>69</v>
      </c>
      <c r="C22" s="32">
        <v>100</v>
      </c>
      <c r="F22" s="32" t="s">
        <v>69</v>
      </c>
      <c r="G22" s="32">
        <v>100</v>
      </c>
    </row>
    <row r="23" spans="2:7" ht="18" customHeight="1" x14ac:dyDescent="0.25">
      <c r="B23" s="32" t="s">
        <v>70</v>
      </c>
      <c r="C23" s="32">
        <v>3.5</v>
      </c>
      <c r="F23" s="32" t="s">
        <v>70</v>
      </c>
      <c r="G23" s="32">
        <v>3.5</v>
      </c>
    </row>
    <row r="24" spans="2:7" ht="21" x14ac:dyDescent="0.35">
      <c r="F24" s="2" t="s">
        <v>75</v>
      </c>
      <c r="G24" s="42">
        <f>_xlfn.NORM.INV(G21,G22,G23)</f>
        <v>97.5</v>
      </c>
    </row>
    <row r="25" spans="2:7" ht="21" x14ac:dyDescent="0.35">
      <c r="C25" s="84" t="s">
        <v>64</v>
      </c>
      <c r="D25" s="85"/>
    </row>
    <row r="26" spans="2:7" ht="18.75" x14ac:dyDescent="0.25">
      <c r="B26" s="33" t="s">
        <v>72</v>
      </c>
      <c r="C26" s="33">
        <f>_xlfn.NORM.DIST(C21,C22,C23,1)</f>
        <v>0.23752526202697649</v>
      </c>
      <c r="D26" s="34">
        <f>C26</f>
        <v>0.23752526202697649</v>
      </c>
    </row>
    <row r="27" spans="2:7" ht="18.75" x14ac:dyDescent="0.25">
      <c r="B27" s="33" t="s">
        <v>73</v>
      </c>
      <c r="C27" s="33">
        <f>_xlfn.NORM.DIST(C21,C22,C23,0)</f>
        <v>8.8318688805447548E-2</v>
      </c>
      <c r="D27" s="34">
        <f>C27</f>
        <v>8.8318688805447548E-2</v>
      </c>
    </row>
  </sheetData>
  <mergeCells count="20">
    <mergeCell ref="C25:D25"/>
    <mergeCell ref="C15:D15"/>
    <mergeCell ref="C5:F5"/>
    <mergeCell ref="C7:F7"/>
    <mergeCell ref="C9:F9"/>
    <mergeCell ref="C11:F11"/>
    <mergeCell ref="C3:H3"/>
    <mergeCell ref="C4:H4"/>
    <mergeCell ref="G5:H5"/>
    <mergeCell ref="G7:H7"/>
    <mergeCell ref="B16:B17"/>
    <mergeCell ref="B4:B5"/>
    <mergeCell ref="B6:B7"/>
    <mergeCell ref="B8:B9"/>
    <mergeCell ref="B10:B11"/>
    <mergeCell ref="G9:H9"/>
    <mergeCell ref="G11:H11"/>
    <mergeCell ref="C6:H6"/>
    <mergeCell ref="C8:H8"/>
    <mergeCell ref="C10:H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Clase 1</vt:lpstr>
      <vt:lpstr>Clase 2</vt:lpstr>
      <vt:lpstr>Clase 3</vt:lpstr>
      <vt:lpstr>Clase 4</vt:lpstr>
      <vt:lpstr>Clase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14-AV003LA</cp:lastModifiedBy>
  <dcterms:created xsi:type="dcterms:W3CDTF">2019-02-18T18:23:48Z</dcterms:created>
  <dcterms:modified xsi:type="dcterms:W3CDTF">2019-05-11T19:14:33Z</dcterms:modified>
</cp:coreProperties>
</file>